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4" yWindow="65524" windowWidth="11520" windowHeight="10716" activeTab="0"/>
  </bookViews>
  <sheets>
    <sheet name="Доходи" sheetId="1" r:id="rId1"/>
    <sheet name="Фін" sheetId="2" r:id="rId2"/>
    <sheet name="В3" sheetId="3" r:id="rId3"/>
    <sheet name="Кр" sheetId="4" r:id="rId4"/>
    <sheet name="Тр-1" sheetId="5" r:id="rId5"/>
    <sheet name="Бр" sheetId="6" r:id="rId6"/>
    <sheet name="Програми" sheetId="7" r:id="rId7"/>
  </sheets>
  <externalReferences>
    <externalReference r:id="rId10"/>
    <externalReference r:id="rId11"/>
  </externalReferences>
  <definedNames>
    <definedName name="ГФУ" localSheetId="4">#REF!</definedName>
    <definedName name="ГФУ">#REF!</definedName>
    <definedName name="_xlnm.Print_Titles" localSheetId="5">'Бр'!$9:$11</definedName>
    <definedName name="_xlnm.Print_Titles" localSheetId="2">'В3'!$9:$12</definedName>
    <definedName name="_xlnm.Print_Titles" localSheetId="0">'Доходи'!$9:$11</definedName>
    <definedName name="_xlnm.Print_Titles" localSheetId="6">'Програми'!$10:$11</definedName>
    <definedName name="_xlnm.Print_Titles" localSheetId="4">'Тр-1'!$A:$B</definedName>
    <definedName name="Культура" localSheetId="4">#REF!</definedName>
    <definedName name="Культура">#REF!</definedName>
    <definedName name="Ліцей" localSheetId="4">#REF!</definedName>
    <definedName name="Ліцей">#REF!</definedName>
    <definedName name="_xlnm.Print_Area" localSheetId="5">'Бр'!$A$1:$J$37</definedName>
    <definedName name="_xlnm.Print_Area" localSheetId="2">'В3'!$A$1:$Q$90</definedName>
    <definedName name="_xlnm.Print_Area" localSheetId="0">'Доходи'!$A$1:$F$98</definedName>
    <definedName name="_xlnm.Print_Area" localSheetId="3">'Кр'!$A$1:$P$17</definedName>
    <definedName name="_xlnm.Print_Area" localSheetId="6">'Програми'!$A$1:$J$81</definedName>
    <definedName name="_xlnm.Print_Area" localSheetId="4">'Тр-1'!$A$1:$AN$21</definedName>
    <definedName name="Освіта" localSheetId="4">#REF!</definedName>
    <definedName name="Освіта">#REF!</definedName>
    <definedName name="УСЗ" localSheetId="4">#REF!</definedName>
    <definedName name="УСЗ">#REF!</definedName>
  </definedNames>
  <calcPr fullCalcOnLoad="1"/>
</workbook>
</file>

<file path=xl/sharedStrings.xml><?xml version="1.0" encoding="utf-8"?>
<sst xmlns="http://schemas.openxmlformats.org/spreadsheetml/2006/main" count="1053" uniqueCount="499">
  <si>
    <t>3</t>
  </si>
  <si>
    <t>(грн.)</t>
  </si>
  <si>
    <t>0100000</t>
  </si>
  <si>
    <t>0110000</t>
  </si>
  <si>
    <t>Х</t>
  </si>
  <si>
    <t>0100</t>
  </si>
  <si>
    <t>Соціальний захист та соціальне забезпечення</t>
  </si>
  <si>
    <t>Освіта</t>
  </si>
  <si>
    <t>4000</t>
  </si>
  <si>
    <t>Культура і мистецтво</t>
  </si>
  <si>
    <t>4060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</si>
  <si>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</si>
  <si>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0110150</t>
  </si>
  <si>
    <t>0150</t>
  </si>
  <si>
    <t>0110180</t>
  </si>
  <si>
    <t>Інша діяльність у сфері державного управління</t>
  </si>
  <si>
    <t>Захист населення і територій від надзвичайних ситуацій техногенного та природного характеру</t>
  </si>
  <si>
    <t>Фінансування за активними операціями</t>
  </si>
  <si>
    <t>Додаток 6</t>
  </si>
  <si>
    <t>Додаток 4</t>
  </si>
  <si>
    <t>Капітальні видатки</t>
  </si>
  <si>
    <t>0320</t>
  </si>
  <si>
    <t>0180</t>
  </si>
  <si>
    <t>1090</t>
  </si>
  <si>
    <t>1010</t>
  </si>
  <si>
    <t>0111</t>
  </si>
  <si>
    <t>Кошти, що передаються із загального фонду бюджету до бюджету розвитку (спеціального фонду)</t>
  </si>
  <si>
    <t xml:space="preserve"> </t>
  </si>
  <si>
    <t>з них</t>
  </si>
  <si>
    <t xml:space="preserve">Код                                    </t>
  </si>
  <si>
    <t xml:space="preserve">                Спеціальний фонд                            </t>
  </si>
  <si>
    <t>Код бюджету</t>
  </si>
  <si>
    <t>1</t>
  </si>
  <si>
    <t>2</t>
  </si>
  <si>
    <t>0133</t>
  </si>
  <si>
    <t>0490</t>
  </si>
  <si>
    <t>з них:
 видатки за рахунок коштів, що передаються із загального фонду до бюджету розвитку (спеціального фонду)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</si>
  <si>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</si>
  <si>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</si>
  <si>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Загальне фінансування</t>
  </si>
  <si>
    <t>видатки споживання</t>
  </si>
  <si>
    <t>видатки розвитку</t>
  </si>
  <si>
    <t>комунальні послуги та енергоносії</t>
  </si>
  <si>
    <t>оплата праці</t>
  </si>
  <si>
    <t>грн</t>
  </si>
  <si>
    <t>0828</t>
  </si>
  <si>
    <t>у тому числі бюджет розвитку</t>
  </si>
  <si>
    <t>Загальний фонд</t>
  </si>
  <si>
    <t>Спеціальний фонд</t>
  </si>
  <si>
    <t>Всього</t>
  </si>
  <si>
    <t>Код</t>
  </si>
  <si>
    <t>Додаток 1</t>
  </si>
  <si>
    <t>Додаток 2</t>
  </si>
  <si>
    <t>Інші заходи у сфері соціального захисту і соціального забезпечення</t>
  </si>
  <si>
    <t>Забезпечення діяльності палаців i будинків культури, клубів, центрів дозвілля та iнших клубних закладів</t>
  </si>
  <si>
    <t>0117670</t>
  </si>
  <si>
    <t>Інші програми та заходи, пов'язані з економічною діяльністю</t>
  </si>
  <si>
    <t>Інші субвенції з місцевого бюджету</t>
  </si>
  <si>
    <t>Податкові надходження  </t>
  </si>
  <si>
    <t>Офіційні трансферти  </t>
  </si>
  <si>
    <t>Від органів державного управління  </t>
  </si>
  <si>
    <t>Субвенції  з державного бюджету місцевим бюджетам</t>
  </si>
  <si>
    <t>Бобровицька міська рада</t>
  </si>
  <si>
    <t>Державне управління</t>
  </si>
  <si>
    <t>0111010</t>
  </si>
  <si>
    <t>0910</t>
  </si>
  <si>
    <t>Надання дошкільної освіти</t>
  </si>
  <si>
    <t>0113242</t>
  </si>
  <si>
    <t>3242</t>
  </si>
  <si>
    <t>0114060</t>
  </si>
  <si>
    <t>6000</t>
  </si>
  <si>
    <t>Житлово-комунальне господарство</t>
  </si>
  <si>
    <t>0116013</t>
  </si>
  <si>
    <t>6013</t>
  </si>
  <si>
    <t>0620</t>
  </si>
  <si>
    <t>Забезпечення діяльності водопровідно-каналізаційного господарства</t>
  </si>
  <si>
    <t>0116030</t>
  </si>
  <si>
    <t>6030</t>
  </si>
  <si>
    <t>Організація благоустрою населених пунктів</t>
  </si>
  <si>
    <t>7300</t>
  </si>
  <si>
    <t>Будівництво та регіональний розвиток</t>
  </si>
  <si>
    <t>0117310</t>
  </si>
  <si>
    <t>7310</t>
  </si>
  <si>
    <t>0443</t>
  </si>
  <si>
    <t>Будівництво об`єктів житлово-комунального господарства</t>
  </si>
  <si>
    <t>0117350</t>
  </si>
  <si>
    <t>7350</t>
  </si>
  <si>
    <t>Розроблення схем планування та забудови територій (містобудівної документації)</t>
  </si>
  <si>
    <t>7400</t>
  </si>
  <si>
    <t>Транспорт та транспортна інфраструктура, дорожнє господарство</t>
  </si>
  <si>
    <t>0117461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</si>
  <si>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</si>
  <si>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</si>
  <si>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</si>
  <si>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7670</t>
  </si>
  <si>
    <t>Внески до статутного капіталу суб`єктів господарювання</t>
  </si>
  <si>
    <t>0118130</t>
  </si>
  <si>
    <t>8130</t>
  </si>
  <si>
    <t>Забезпечення діяльності місцевої пожежної охорони</t>
  </si>
  <si>
    <t>Охорона навколишнього природного середовища</t>
  </si>
  <si>
    <t>0118310</t>
  </si>
  <si>
    <t>8310</t>
  </si>
  <si>
    <t>Запобігання та ліквідація забруднення навколишнього природного середовища</t>
  </si>
  <si>
    <t>0118312</t>
  </si>
  <si>
    <t>8312</t>
  </si>
  <si>
    <t>0512</t>
  </si>
  <si>
    <t>Утилізація відходів</t>
  </si>
  <si>
    <t>0118330</t>
  </si>
  <si>
    <t>8330</t>
  </si>
  <si>
    <t>0540</t>
  </si>
  <si>
    <t>Інша діяльність у сфері екології та охорони природних ресурсів</t>
  </si>
  <si>
    <t>Міжбюджетні трансферти</t>
  </si>
  <si>
    <t>9410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</si>
  <si>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</si>
  <si>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9770</t>
  </si>
  <si>
    <t>Капітальні видатки на:</t>
  </si>
  <si>
    <t>Додаток 5</t>
  </si>
  <si>
    <t>Код Функціо-нальної класифі-кації видатків та кредиту-вання бюджету</t>
  </si>
  <si>
    <t>Усього</t>
  </si>
  <si>
    <t>усього</t>
  </si>
  <si>
    <t>УСЬОГО</t>
  </si>
  <si>
    <t xml:space="preserve">у тому числі бюджет  розвитку      </t>
  </si>
  <si>
    <t>Фінансування за типом кредитора</t>
  </si>
  <si>
    <t>Внутрішнє фінансування</t>
  </si>
  <si>
    <t>Фінансування за типом боргового зобов'язання</t>
  </si>
  <si>
    <t>Фінансування за рахунок зміни залишків коштів бюджетів</t>
  </si>
  <si>
    <t>Зміни обсягів бюджетних коштів</t>
  </si>
  <si>
    <t>Найменування бюджету - одержувача/надавача міжбюджетного трансферту</t>
  </si>
  <si>
    <t>Трансферти іншим бюджетам</t>
  </si>
  <si>
    <t>дотація на:</t>
  </si>
  <si>
    <t>субвенції</t>
  </si>
  <si>
    <t>загального фонду на:</t>
  </si>
  <si>
    <t>Код Функціональної класифікації видатків та кредитування бюджету</t>
  </si>
  <si>
    <t>Найменування місцевої/регіональної програми</t>
  </si>
  <si>
    <t>1040</t>
  </si>
  <si>
    <t>Заходи державної політики із забезпечення рівних прав та можливостей жінок та чоловіків</t>
  </si>
  <si>
    <t>Заходи державної політики з питань сім`ї</t>
  </si>
  <si>
    <t>Здійснення заходів та реалізація проектів на виконання Державної цільової соціальної програми "Молодь України"</t>
  </si>
  <si>
    <t>0114082</t>
  </si>
  <si>
    <t>Інші заходи в галузі культури і мистецтва</t>
  </si>
  <si>
    <t>0829</t>
  </si>
  <si>
    <t>5000</t>
  </si>
  <si>
    <t>Фізична культура і спорт</t>
  </si>
  <si>
    <t>0810</t>
  </si>
  <si>
    <t>Проведення навчально-тренувальних зборів і змагань з олімпійських видів спорту</t>
  </si>
  <si>
    <t>Підтримка спорту вищих досягнень та організацій, які здійснюють фізкультурно-спортивну діяльність в регіоні</t>
  </si>
  <si>
    <t>Заходи із запобігання та ліквідації надзвичайних ситуацій та наслідків стихійного лиха</t>
  </si>
  <si>
    <t>8200</t>
  </si>
  <si>
    <t>Громадський порядок та безпека</t>
  </si>
  <si>
    <t>0380</t>
  </si>
  <si>
    <t>Заходи та роботи з мобілізаційної підготовки місцевого значення</t>
  </si>
  <si>
    <t>7000</t>
  </si>
  <si>
    <t>Економічна діяльність</t>
  </si>
  <si>
    <t>8000</t>
  </si>
  <si>
    <t>Інша діяльність</t>
  </si>
  <si>
    <t>0600000</t>
  </si>
  <si>
    <t>Відділ освіти Бобровицької міської ради</t>
  </si>
  <si>
    <t>0610000</t>
  </si>
  <si>
    <t>0610160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</si>
  <si>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</si>
  <si>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</si>
  <si>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1000</t>
  </si>
  <si>
    <t>0611020</t>
  </si>
  <si>
    <t>1020</t>
  </si>
  <si>
    <t>0921</t>
  </si>
  <si>
    <t>Надання загальної середньої освіти загальноосвітніми навчальними закладами (в т. ч. школою-дитячим садком, інтернатом при школі), спеціалізованими школами, ліцеями, гімназіями, колегіумами</t>
  </si>
  <si>
    <t>в тому числі за рахунок:</t>
  </si>
  <si>
    <t>освітньої субвенції з державного бюджету</t>
  </si>
  <si>
    <t>0611090</t>
  </si>
  <si>
    <t>0960</t>
  </si>
  <si>
    <t xml:space="preserve">Надання позашкільної освіти позашкільними закладами освіти, заходи із позашкільної роботи з дітьми </t>
  </si>
  <si>
    <t>0611150</t>
  </si>
  <si>
    <t>0990</t>
  </si>
  <si>
    <t xml:space="preserve">Методичне забезпечення діяльності навчальних закладів </t>
  </si>
  <si>
    <t>0611161</t>
  </si>
  <si>
    <t>Забезпечення діяльності інших закладів у сфері освіти</t>
  </si>
  <si>
    <t>0611162</t>
  </si>
  <si>
    <t>Інші програми та заходи у сфері освіти</t>
  </si>
  <si>
    <t>0615031</t>
  </si>
  <si>
    <t>Утримання та навчально-тренувальна робота комунальних дитячо-юнацьких спортивних шкіл</t>
  </si>
  <si>
    <t>0617321</t>
  </si>
  <si>
    <t>Будівництво освітніх установ та закладів</t>
  </si>
  <si>
    <t>Фінансове управління Бобровицької міської ради</t>
  </si>
  <si>
    <t>3710160</t>
  </si>
  <si>
    <t>3719410</t>
  </si>
  <si>
    <t>3719770</t>
  </si>
  <si>
    <t>Видатки, не віднесені до основних груп</t>
  </si>
  <si>
    <t>Резервний фонд</t>
  </si>
  <si>
    <t>0117440</t>
  </si>
  <si>
    <t>0117441</t>
  </si>
  <si>
    <t>0117442</t>
  </si>
  <si>
    <t>Утримання та розвиток транспортної інфраструктури</t>
  </si>
  <si>
    <t>Утримання та розвиток мостів/шляхопроводів</t>
  </si>
  <si>
    <t>Утримання та розвиток інших об'єктів транспортної інфраструктури</t>
  </si>
  <si>
    <t>Додаток 3</t>
  </si>
  <si>
    <t>0117691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</si>
  <si>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</si>
  <si>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0118110</t>
  </si>
  <si>
    <t>0118220</t>
  </si>
  <si>
    <t>0115011</t>
  </si>
  <si>
    <t>0115062</t>
  </si>
  <si>
    <t>0113122</t>
  </si>
  <si>
    <t>0113123</t>
  </si>
  <si>
    <t>0113131</t>
  </si>
  <si>
    <t>5031</t>
  </si>
  <si>
    <t>7321</t>
  </si>
  <si>
    <t>3700000</t>
  </si>
  <si>
    <t>3710000</t>
  </si>
  <si>
    <t>Додаток 7</t>
  </si>
  <si>
    <t>Надання кредитів </t>
  </si>
  <si>
    <t>Повернення кредитів </t>
  </si>
  <si>
    <t>Спеціальний фонд </t>
  </si>
  <si>
    <t>0118831</t>
  </si>
  <si>
    <t>8831</t>
  </si>
  <si>
    <t>1060</t>
  </si>
  <si>
    <t>0118832</t>
  </si>
  <si>
    <t>8832</t>
  </si>
  <si>
    <t>Кредитування, усього</t>
  </si>
  <si>
    <t>разом </t>
  </si>
  <si>
    <t>загальний фонд </t>
  </si>
  <si>
    <t>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</si>
  <si>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здійснення переданих видатків у сфері освіти за рахунок коштів освітньої субвенції (на оплату праці з нарахуваннями педагогічних працівників інклюзивно-ресурсних центрів)</t>
  </si>
  <si>
    <t>надання державної підтримки особам з особливими освітніми потребами за рахунок відповідної субвенції з державного бюджету</t>
  </si>
  <si>
    <t>41051200</t>
  </si>
  <si>
    <t xml:space="preserve">утримання об’єктів спільної власності територіальних громад міста та сіл Бобровицького району (КЛПЗ "Бобровицька центральна районна лікарня") </t>
  </si>
  <si>
    <t xml:space="preserve">утримання об’єктів спільної власності територіальних громад міста та сіл Бобровицького району (КНП "Бобровицький районний центр первинної медико-санітарної допомоги" Бобровицької районної ради) </t>
  </si>
  <si>
    <t xml:space="preserve">пільгове зубопротезування окремих категорій населення згідно з чинним законодавством </t>
  </si>
  <si>
    <t xml:space="preserve">попередження дитячої безпритульності та бездоглядності, розвитку сімейних форм виховання дітей-сиріт, дітей, позбавлених батьківського піклування </t>
  </si>
  <si>
    <t xml:space="preserve">утримання об’єктів спільної власності територіальних громад міста та сіл Бобровицького району (Бобровицький районний центр соціальних служб для сім'ї, дітей та молоді) </t>
  </si>
  <si>
    <t xml:space="preserve">фінансову підтримку дитячо-юнацьких спортивних шкіл фізкультурно-спортивних товариств </t>
  </si>
  <si>
    <t xml:space="preserve">фінансову підтримку регіональних всеукраїнських організацій фізкультурно-спортивної спрямованості для проведення навчально-тренувальної та спортивної роботи </t>
  </si>
  <si>
    <t xml:space="preserve">фінансову підтримку на утримання місцевих рад всеукраїнських організацій фізкультурно-спортивної спрямованості </t>
  </si>
  <si>
    <t>утримання комунальної установи "Трудовий архів" Бобровицького району Чернігівської області</t>
  </si>
  <si>
    <t xml:space="preserve"> надання пільг окремим категоріям громадян з оплати послуг зв`язку</t>
  </si>
  <si>
    <t>проведення розрахунку компенсаційних виплат за пільговий проїзд автомобільним транспортом</t>
  </si>
  <si>
    <t>проведення розрахунку компенсаційних виплат за пільговий проїзд окремих категорій громадян на залізничному транспорті</t>
  </si>
  <si>
    <t>утримання об’єктів спільної власності територіальних громад міста та сіл Бобровицького району (Бобровицького територіального центру соціального обслуговування (надання соціальних послуг) та стаціонарного відділення Бобровицького територіального центру соціального обслуговування (надання соціальних послуг))</t>
  </si>
  <si>
    <t>компенсацію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</si>
  <si>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надання фінансової підтримки районній раді ветеранів України в Бобровицькому районі</t>
  </si>
  <si>
    <t>утримання об’єктів спільної власності територіальних громад міста та сіл Бобровицького району  на забезпечення діяльності бібліотек</t>
  </si>
  <si>
    <t>утримання об’єктів спільної власності територіальних громад міста та сіл Бобровицького району  на забезпечення діяльності музеїв</t>
  </si>
  <si>
    <t>утримання об’єктів спільної власності територіальних громад міста та сіл Бобровицького району  на забезпечення діяльності будинків культури, клубів, центрів дозвілля та iнших клубних закладів</t>
  </si>
  <si>
    <t>утримання об’єктів спільної власності територіальних громад міста та сіл Бобровицького району  на забезпечення діяльності інших закладів в галузі культури і мистецтва</t>
  </si>
  <si>
    <t xml:space="preserve">Генплан міста Бобровиця Бобровицького району </t>
  </si>
  <si>
    <t>5011</t>
  </si>
  <si>
    <t>5062</t>
  </si>
  <si>
    <t>Фінансове управління                                      Бобровицької міської ради</t>
  </si>
  <si>
    <t>Фінансове управління                                                Бобровицької міської ради</t>
  </si>
  <si>
    <t>37119770</t>
  </si>
  <si>
    <t>8110</t>
  </si>
  <si>
    <t>надання фінансової підтримки Бобровицькій районній організації Товариства Червоного Хреста Чернігівської області в Бобровицькому районі на підвідомчій території Бобровицької міської ради</t>
  </si>
  <si>
    <t>рішення №390-12/VII від 22.11.2018</t>
  </si>
  <si>
    <t>3122</t>
  </si>
  <si>
    <t>3123</t>
  </si>
  <si>
    <t>3131</t>
  </si>
  <si>
    <t>рішення №399-12/VII від 22.11.2018</t>
  </si>
  <si>
    <t>рішення №388-12/VII від 22.11.2018</t>
  </si>
  <si>
    <t>рішення №391-12/VII від 22.11.2018</t>
  </si>
  <si>
    <t>рішення №394-12/VII від 22.11.2018</t>
  </si>
  <si>
    <t>рішення №307-10/VII від 18.09.2018</t>
  </si>
  <si>
    <t>рішення від 24.06.2016</t>
  </si>
  <si>
    <t>рішення №333-11/VII від 26.10.2018</t>
  </si>
  <si>
    <t>8220</t>
  </si>
  <si>
    <t>Проектно-кошторисна документація на будівництво очисних споруд, каналізаційної насосної станції та напірного колектору в м. Бобровиця Чернігівської області</t>
  </si>
  <si>
    <t xml:space="preserve">                                       загального фонду на:</t>
  </si>
  <si>
    <t xml:space="preserve">                               субвенції</t>
  </si>
  <si>
    <t>4082</t>
  </si>
  <si>
    <t xml:space="preserve">Цільова Програма підтримки та розвитку дошкільної освіти, на 2019-2020 роки </t>
  </si>
  <si>
    <t xml:space="preserve">Програма соціального захисту населення  підвідомчої території міської ради, на 2019-2020 роки </t>
  </si>
  <si>
    <t>рішення №459-13/VII від 21.12.2018</t>
  </si>
  <si>
    <t>рішення №458-13/VII від 21.12.2018</t>
  </si>
  <si>
    <t>рішення №455-13/VII від 21.12.2018</t>
  </si>
  <si>
    <t xml:space="preserve">Програма підтримки та розвитку клубних закладів підвідомчої території міської ради, на 2019-2020 роки </t>
  </si>
  <si>
    <t xml:space="preserve">Програма підтримки учасників операції об'єднаних сил (антитерористичної операції) та членів їх сімей - мешканців підвідомчої території міської ради, на 2019-2020 роки </t>
  </si>
  <si>
    <t>рішення №473-13/VII від 21.12.2018</t>
  </si>
  <si>
    <t>Програма фінансової підтримки комунального некомерційного підприємства "Бобровицький районний центр первинної медико-санітарної допомоги" Бобровицької районної ради, на 2019-2020 роки</t>
  </si>
  <si>
    <t>Програма "Забезпечення препаратами інсуліну хворих на цукровий діабет жителів підвідомчої території Бобровицької міської ради, на 2019-2020 роки</t>
  </si>
  <si>
    <t>рішення №472-13/VII від 21.12.2018</t>
  </si>
  <si>
    <t>рішення №461-13/VII від 21.12.2018</t>
  </si>
  <si>
    <t xml:space="preserve">Програма попередження дитячої безпритульності та бездоглядності, розвитку сімейних форм виховання дітей-сиріт, дітей, позбавлених батьківського піклування на підвідомчій території міської ради, на 2019-2020 роки </t>
  </si>
  <si>
    <t xml:space="preserve">Програма розвитку фізичної культури та спорту на підвідомчій території міської ради, на 2019-2020 роки </t>
  </si>
  <si>
    <t>Цільова соціальна програма цивільного захисту населення і територій від надзвичайних ситуацій техногенного і природного характеру на території міської ради, на 2019-2020 роки</t>
  </si>
  <si>
    <t>Програма роботи з обдарованою молоддю  підвідомчої території міської ради, на 2019-2021 роки</t>
  </si>
  <si>
    <t>рішення №448-13/VII від 21.12.2018</t>
  </si>
  <si>
    <t>Програма соціального захисту окремих категорій громадян щодо надання пільг  з оплати послуг зв'язку, на 2019-2020 роки</t>
  </si>
  <si>
    <t>Програма компенсації пільгових перевезень окремих категорій громадян в автомобільному транспорті загального користування, на 2019-2020 роки</t>
  </si>
  <si>
    <t>Програма компенсації пільгових перевезень окремих категорій громадян залізничним транспортом, на 2019-2020 роки</t>
  </si>
  <si>
    <t xml:space="preserve">Програма "Шкільне харчування", на 2019-2020 роки </t>
  </si>
  <si>
    <t>рішення №447-13/VII від 21.12.2018</t>
  </si>
  <si>
    <t>рішення №451-13/VII від 21.12.2018</t>
  </si>
  <si>
    <t>рішення №457-13/VII від 21.12.2018</t>
  </si>
  <si>
    <t>рішення №454-13/VII від 21.12.2018</t>
  </si>
  <si>
    <t>Програма "Компенсація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допомоги", на 2019-2020 роки</t>
  </si>
  <si>
    <t>рішення №462-13/VII від 21.12.2018</t>
  </si>
  <si>
    <t>рішення №464-13/VII від 21.12.2018</t>
  </si>
  <si>
    <t>рішення №465-13/VII від 21.12.2018</t>
  </si>
  <si>
    <t>рішення №471-13/VII від 21.12.2018</t>
  </si>
  <si>
    <t xml:space="preserve">Програма відзначення державних та професійних свят, ювілейних дат, здійснення представницьких та інших заходів Бобровицької міської ради, на 2019-2020 роки </t>
  </si>
  <si>
    <t xml:space="preserve">Комплексна Програма підтримки сім'ї, запобігання домашньому насильству, забезпечення гендерної рівності та протидії торгівлі людьми на підвідомчій території Бобровицької міської ради, на 2019-2020 роки </t>
  </si>
  <si>
    <t xml:space="preserve">Програма з національно-патріотичного виховання та підтримки молоді на підвідомчій території Бобровицької міської ради, на 2019-2020 роки </t>
  </si>
  <si>
    <t>Програма розвитку дорожнього господарства та безпеки руху, на 2019-2020 роки</t>
  </si>
  <si>
    <t>Програма фінансової підтримки комунальних підприємств підвідомчої території міської ради та здійснення внесків до їх статутних капіталів, на 2018-2020 роки</t>
  </si>
  <si>
    <t>Міська програма підтримки індивідуального житлового будівництва та розвитку особистого селянського господарства "Власний дім", на 2016-2020 роки</t>
  </si>
  <si>
    <t xml:space="preserve">Організація благоустрою населених пунктів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</si>
  <si>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Надання довгострокових кредитів індивідуальним забудовникам житла на селі </t>
  </si>
  <si>
    <t xml:space="preserve">Повернення довгострокових кредитів, наданих індивідуальним забудовникам житла на селі  </t>
  </si>
  <si>
    <t>Обласний бюджет Чернігівської області</t>
  </si>
  <si>
    <t>утримання об’єктів спільної власності територіальних громад міста та сіл Бобровицького району  на надання спеціальної освіти музичними школами естетичного виховання</t>
  </si>
  <si>
    <t>утримання об’єктів спільної власності територіальних громад міста та сіл Бобровицького району  на забезпечення діяльності інших закладів у сфері освіти</t>
  </si>
  <si>
    <t>Доходи  бюджету Бобровицької міської об'єднаної територіальної громади на 2020 рік</t>
  </si>
  <si>
    <t>Фінансування  бюджету Бобровицької міської об'єднаної територіальної громади на 2020 рік</t>
  </si>
  <si>
    <t xml:space="preserve"> Розподіл видатків  бюджету Бобровицької міської об'єднаної територіальної громади на 2020 рік</t>
  </si>
  <si>
    <t>Розподіл коштів бюджету розвитку на здійснення заходів із будівництва, реконструкції і реставрації об'єктів виробничої, комунікаційної та соціальної інфраструктури за об'єктами 
у 2020 році</t>
  </si>
  <si>
    <t>Розподіл витрат бюджету Бобровицької міської об'єднаної територіальної громади на реалізацію місцевих/регіональних програм у 2020 році</t>
  </si>
  <si>
    <t>(код бюджету)</t>
  </si>
  <si>
    <t>Разом доходів</t>
  </si>
  <si>
    <t>Найменування згідно з 
Класифікацією фінансування бюджету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</si>
  <si>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</si>
  <si>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</si>
  <si>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</si>
  <si>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
місцевого бюджету</t>
  </si>
  <si>
    <t>Разом</t>
  </si>
  <si>
    <t>Кредитування  бюджету Бобровицької міської об'єднаної територіальної громади у 2020 рік</t>
  </si>
  <si>
    <t>грн.</t>
  </si>
  <si>
    <t xml:space="preserve">Інші субвенції з місцевого бюджету: </t>
  </si>
  <si>
    <t xml:space="preserve">у тому числі на: </t>
  </si>
  <si>
    <t>здійснення переданих видатків у сфері охорони здоров`я за рахунок коштів медичної субвенції</t>
  </si>
  <si>
    <t>Бобровицький 
районний бюджет</t>
  </si>
  <si>
    <t>Найменування об'єкта будівництва/ вид будівельних робіт, 
у тому числі проектні роботи</t>
  </si>
  <si>
    <t>Загальна тривалість будівництва 
(рік початку і завершення)</t>
  </si>
  <si>
    <t>Загальна вартість будівництва, гривень</t>
  </si>
  <si>
    <t>Рівень виконання робіт на початок бюджетного періоду, %</t>
  </si>
  <si>
    <t>Обсяг видатків бюджету розвитку, які спрямовуються на будівництво об'єкта у бюджетному періоді, гривень</t>
  </si>
  <si>
    <t xml:space="preserve">Рівень готовності об'єкта на кінець бюджетного періоду, %
</t>
  </si>
  <si>
    <t>Дата і номер документа, яким затверджено місцеву регіональну програму</t>
  </si>
  <si>
    <t>7100</t>
  </si>
  <si>
    <t>Сільське, лісове, рибне господарство та мисливство</t>
  </si>
  <si>
    <t>0117130</t>
  </si>
  <si>
    <t>0421</t>
  </si>
  <si>
    <t>Здійснення  заходів із землеустрою</t>
  </si>
  <si>
    <t>0117680</t>
  </si>
  <si>
    <t>Членські внески до асоціацій органів місцевого самоврядування</t>
  </si>
  <si>
    <t>0611170</t>
  </si>
  <si>
    <t>Забезпечення діяльності інклюзивно-ресурсних центрів</t>
  </si>
  <si>
    <t xml:space="preserve">в тому числі за рахунок: </t>
  </si>
  <si>
    <t>субвенції з місцевого бюджету на здійснення переданих видатків у сфері освіти за рахунок коштів освітньої субвенції (на оплату праці з нарахуваннями педагогічних працівників інклюзивно-ресурсних центрів)</t>
  </si>
  <si>
    <t>Реверсна дотація </t>
  </si>
  <si>
    <t xml:space="preserve">централізовані заходи з лікування хворих на цукровий  діабет </t>
  </si>
  <si>
    <t>забезпечення жителів Бобровицької об'єднаної територіальної громади хворих на нецукровий діабет препаратами десмопресину</t>
  </si>
  <si>
    <t>забезпечення допомоги хворим на фенілкетонурію жителям підвідомчої території Бобровицької міської ради</t>
  </si>
  <si>
    <t>забезпечення допомоги хворим на вроджену недостатність лактози жителям  підвідомчої  території Бобровицької міської  ради</t>
  </si>
  <si>
    <t>3719110</t>
  </si>
  <si>
    <t>Державний бюджет</t>
  </si>
  <si>
    <t>дотації</t>
  </si>
  <si>
    <t>1161</t>
  </si>
  <si>
    <t>Капітальний ремонт тротуару  по вул Незалежності (окремими ділянками) в м. Бобровиця, Бобровицького району Чернігівської області</t>
  </si>
  <si>
    <t>2019-2020</t>
  </si>
  <si>
    <t>Програма інформатизації Бобровицької міської ради на 2019–2020 роки</t>
  </si>
  <si>
    <t>рішення №1018-24/VII від 31.10.2019</t>
  </si>
  <si>
    <t>Програма соціальної підтримки громадян підвідомчої території Бобровицької міської ради, які постраждали внаслідок Чорнобильської катастрофи, на 2020 рік</t>
  </si>
  <si>
    <t>рішення №1008-24/VII від 31.10.2019</t>
  </si>
  <si>
    <t>Програма розвитку галузі житлово-комунального господарства Бобровицької міської ради на 2020 рік</t>
  </si>
  <si>
    <t>рішення №1009-24/VII від 31.10.2019</t>
  </si>
  <si>
    <t>Програма благоустрою та озеленення  підвідомчої території міської ради на 2020 рік</t>
  </si>
  <si>
    <t>рішення №1079-25/VII від 22.11.2019</t>
  </si>
  <si>
    <t>7130</t>
  </si>
  <si>
    <t>Здійснення заходів із землеустрою</t>
  </si>
  <si>
    <t>Програма з проведення нормативної грошової оцінки земель населених пунктів, що входять до Бобровицької міської ради, на 2019-2021 роки</t>
  </si>
  <si>
    <t>рішення №474-13/VII від 21.12.2018</t>
  </si>
  <si>
    <t>Програма економічного і соціального розвитку Бобровицької міської ради (об’єднана територіальна громада), на 2020 рік</t>
  </si>
  <si>
    <t>рішення №1078-25/VII від 22.11.2019</t>
  </si>
  <si>
    <t>Програма розвитку земельних відносин на території Бобровицької міської ради, на 2019-2020 роки</t>
  </si>
  <si>
    <t>рішення №1019-24/VII від 31.10.2019</t>
  </si>
  <si>
    <t>Комплексна екологічна програма Бобровицької міської ради, на 2020 рік</t>
  </si>
  <si>
    <t>рішення №1004-24/VII від 31.10.2019</t>
  </si>
  <si>
    <t xml:space="preserve">Програма матеріально-технічного забезпечення загону територіальної оборони Бобровицької міської ради на 2020-2021 роки
</t>
  </si>
  <si>
    <t>рішення №1017-24/VII від 31.10.2019</t>
  </si>
  <si>
    <t>Програма "Вчитель" підвідомчої території Бобровицької міської ради на 2020-2021 роки</t>
  </si>
  <si>
    <t>рішення №1002-24/VII від 31.10.2019</t>
  </si>
  <si>
    <t>Програма "Громадське бюджетування (бюджет участі) в Бобровицькій міській раді на 2019-2020 роки"</t>
  </si>
  <si>
    <t>рішення №524-14/VII від 25.01.2019</t>
  </si>
  <si>
    <t xml:space="preserve">Програма забезпечення пільгового підвезення педагогічних працівників та дітей до закладів освіти, розташованих у сільській місцевості, що належать до комунальної власності міської ради, до місця роботи (навчання) та у зворотньому напрямку на 2020-2021 роки </t>
  </si>
  <si>
    <t>рішення №1003-24/VII 
від 31.10.2019</t>
  </si>
  <si>
    <t>Програма "Енергозбереження та енергоефективності у закладах освіти Бобровицької міської ради, на 2019-2020 роки"</t>
  </si>
  <si>
    <t>Цільова соціальна програма протидії ВІЛ інфекції/СНІДу на підвідомчій території Бобровицької міської ради на 2020 рік</t>
  </si>
  <si>
    <t>рішення №1080-25/VII від 22.11.2019</t>
  </si>
  <si>
    <t>Програма "Забезпечення необхідними медикаментами хворих на нецукровий діабет жителів підвідомчої території Бобровицької міської ради, на 2019-2020 роки</t>
  </si>
  <si>
    <t>рішення №736-18/VII від 24.04.2019</t>
  </si>
  <si>
    <t>Програма «Забезпечення допомоги хворим на фенілкетонурію жителям підвідомчої території Бобровицької міської ради  на 2019-2020 роки»</t>
  </si>
  <si>
    <t>рішення №735-18/VII від 24.04.2019</t>
  </si>
  <si>
    <t xml:space="preserve">Програма «Забезпечення допомоги хворим на вроджену недостатність лактози жителям  підвідомчої  території Бобровицької міської  ради на 2019-2020 роки» </t>
  </si>
  <si>
    <t>рішення №775-19/VII від 24.05.2019</t>
  </si>
  <si>
    <t xml:space="preserve">Програма проведення соціальної роботи з сім'ями, дітьми та молоддю на підвідомчій території Бобровицької міської ради на 2020 рік </t>
  </si>
  <si>
    <t>рішення №1014-24/VII від 31.10.2019</t>
  </si>
  <si>
    <t xml:space="preserve">Програма фінансової підтримки розвитку комунальної установи "Трудовий архів Бобровицького району" на 2020 рік </t>
  </si>
  <si>
    <t>рішення №1005-24/VII від 31.10.2019</t>
  </si>
  <si>
    <t>Програма соціального захисту окремих категорій громадян щодо порядку проведення розрахунку компенсаційних виплат за пільговий проїзд автомобільним транспортом на 2020  рік</t>
  </si>
  <si>
    <t>рішення №1011-24/VII від 31.10.2019</t>
  </si>
  <si>
    <t>Програма фінансової підтримки діяльності Бобровицької районної організації Товариства Червоного Хреста України на 2020 рік</t>
  </si>
  <si>
    <t>рішення №1006-24/VII від 31.10.2019</t>
  </si>
  <si>
    <t xml:space="preserve">Програма фінансової підтримки діяльності районної ради ветеранів України в Бобровицькому районі на 2020 рік </t>
  </si>
  <si>
    <t>співфінансування  ДФРР  на робочий проект "Реконструкція будівлі Бобровицької ЗЗСО І-ІІІ ступенів №1  в м.Бобровиця по вул.Незалежності, 60 із застосуванням теплореноваційних заходів (утеплення фасаду, заміна даху, заміна вікон та дверей, облаштування водовідведення)" - друга черга</t>
  </si>
  <si>
    <t xml:space="preserve"> Відновлення (будівництво) вуличного освітлення вул.Світанкова в м.Бобровиця Бобровицького району Чернігівської області</t>
  </si>
  <si>
    <t>2020 рік</t>
  </si>
  <si>
    <t>виготовлення проектно-кошторисної документації на реконструкцію системи опалення Олександрівського ЗЗСО І- ІІ ст.  по вул. 30-річчя Перемоги в с.Олександрівка Бобровицького району Чернігівської області</t>
  </si>
  <si>
    <t>Виготовлення проектно-кошторисної документації на капітальний ремонт моста через р.Бистриця по вул.Михайлівській в м.Бобровиця Бобровицького району Чернігівської області</t>
  </si>
  <si>
    <t>виготовлення проектно-кошторисної документації на реконструкцію шатрового даху будівлі Пісківського ЗЗСО І-ІІІ ст. (їдальня) по вул. Незалежності, 57  в с.Піски Бобровицького району Чернігівської області</t>
  </si>
  <si>
    <t>Програма організації та проведення громадських робіт на підвідомчій території Бобровицької міської ради на 2019-2020 роки</t>
  </si>
  <si>
    <t>Програма організації та проведення суспільно корисних робіт для порушників, на яких судом накладено адміністративне стягнення у вигляді виконання суспільно корисних робіт на 2019-2020 роки</t>
  </si>
  <si>
    <t>рішення №522-14/VII від 25.01.2019</t>
  </si>
  <si>
    <t>рішення №523-14/VII від 25.01.2019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</si>
  <si>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</si>
  <si>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</si>
  <si>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</si>
  <si>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</si>
  <si>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</si>
  <si>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</si>
  <si>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</si>
  <si>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</si>
  <si>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</si>
  <si>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</si>
  <si>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в частині деревини, заготовленої в порядку рубок головного користування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</si>
  <si>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</si>
  <si>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Рентна плата  за користування надрами</t>
  </si>
  <si>
    <t>Рентна плата  за користування надрами для видобування корисних копалин загальнодержавного значення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</si>
  <si>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</si>
  <si>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</si>
  <si>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</si>
  <si>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</si>
  <si>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</si>
  <si>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</si>
  <si>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</si>
  <si>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</si>
  <si>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</si>
  <si>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</si>
  <si>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</si>
  <si>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</si>
  <si>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</si>
  <si>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</si>
  <si>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</si>
  <si>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Транспортний податок з юридичних осіб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</si>
  <si>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</si>
  <si>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</si>
  <si>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</si>
  <si>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</si>
  <si>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Інші податки та збори </t>
  </si>
  <si>
    <t>Екологічний податок </t>
  </si>
  <si>
    <t>Надходження від викидів забруднюючих речовин в атмосферне повітря стаціонарними джерелами забруднення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</si>
  <si>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</si>
  <si>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</si>
  <si>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</si>
  <si>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Плата за розміщення тимчасово вільних коштів місцевих бюджетів</t>
  </si>
  <si>
    <t>Інші надходження  </t>
  </si>
  <si>
    <t>Штрафні санкції за порушення законодавства про патентування</t>
  </si>
  <si>
    <t>Адміністративні штрафи та інші санкції </t>
  </si>
  <si>
    <t>Адміністративні штрафи та штрафні санкції за порушення законодавства у сфері виробництва та обігу алкогольних напоїв та тютюнових виробів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</si>
  <si>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</si>
  <si>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</si>
  <si>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</si>
  <si>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</si>
  <si>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</si>
  <si>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</si>
  <si>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</si>
  <si>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</si>
  <si>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</si>
  <si>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</si>
  <si>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</t>
  </si>
  <si>
    <t>Інші неподаткові надходження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</si>
  <si>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</si>
  <si>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</si>
  <si>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</si>
  <si>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</si>
  <si>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Інші джерела власних надходжень бюджетних установ 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</si>
  <si>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</t>
  </si>
  <si>
    <t>Доходи від операцій з капіталом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</si>
  <si>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</si>
  <si>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</si>
  <si>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</si>
  <si>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</si>
  <si>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</si>
  <si>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Усього доходів (без урахування міжбюджетних трансфертів)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</si>
  <si>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– підприємців та громадських формувань, а також плата за надання інших платних послуг</t>
  </si>
  <si>
    <t>Найменування згідно з
 Класифікацією доходів бюджету</t>
  </si>
  <si>
    <t>41051500</t>
  </si>
  <si>
    <t xml:space="preserve">здійснення переданих видатків у сфері охорони здоров'я за рахунок коштів  медичної субвенції     </t>
  </si>
  <si>
    <t>41051000</t>
  </si>
  <si>
    <t xml:space="preserve">здійснення переданих видатків у сфері охорони здоров`я за рахунок коштів медичної субвенції (на забезпечення централізованих заходів з лікування хворих на цукровий  та нецукровий діабет) </t>
  </si>
  <si>
    <t>програми і централізовані заходи профілактики ВІЛ інфекції/ СНІДу</t>
  </si>
  <si>
    <t>Міжбюджетні трансферти на 2020 рік</t>
  </si>
  <si>
    <t>Трансферти з інших місцевих бюджетів</t>
  </si>
  <si>
    <t>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</si>
  <si>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41040201</t>
  </si>
  <si>
    <t>Субвенції  з  місцевих бюджетів іншим місцевим бюджетам</t>
  </si>
  <si>
    <t xml:space="preserve">Субвенція з місцевого бюджету на здійснення переданих видатків у сфері освіти за рахунок коштів  освітньої субвенції     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</si>
  <si>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</si>
  <si>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 xml:space="preserve">Субвенція з місцевого бюджету на здійснення переданих видатків у сфері охорони здоров'я за рахунок коштів  медичної субвенції     </t>
  </si>
  <si>
    <t>Дотація з місцевого бюджету 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</si>
  <si>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Дотації з місцевих бюджетів іншим місцевим бюджетам</t>
  </si>
  <si>
    <t xml:space="preserve">До проєкту бюджету Бобровицької міської
об’єднаної територіальної громади на 2020 рік
</t>
  </si>
</sst>
</file>

<file path=xl/styles.xml><?xml version="1.0" encoding="utf-8"?>
<styleSheet xmlns="http://schemas.openxmlformats.org/spreadsheetml/2006/main">
  <numFmts count="1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0.0"/>
    <numFmt numFmtId="169" formatCode="#,##0.0"/>
    <numFmt numFmtId="170" formatCode="#,##0.00\ _г_р_н_."/>
    <numFmt numFmtId="171" formatCode="#,##0.00000000000"/>
  </numFmts>
  <fonts count="16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1"/>
    </font>
    <font>
      <b/>
      <sz val="12"/>
      <color indexed="8"/>
      <name val="Times New Roman Cyr"/>
      <family val="1"/>
    </font>
    <font>
      <sz val="12"/>
      <name val="Times New Roman Cyr"/>
      <family val="1"/>
    </font>
    <font>
      <sz val="14"/>
      <name val="Arial Cyr"/>
      <family val="0"/>
    </font>
    <font>
      <sz val="14"/>
      <name val="Times New Roman Cyr"/>
      <family val="1"/>
    </font>
    <font>
      <sz val="11"/>
      <name val="Times New Roman"/>
      <family val="1"/>
    </font>
    <font>
      <b/>
      <sz val="18"/>
      <name val="Times New Roman Cyr"/>
      <family val="1"/>
    </font>
    <font>
      <b/>
      <sz val="16"/>
      <name val="Times New Roman Cyr"/>
      <family val="0"/>
    </font>
    <font>
      <b/>
      <sz val="1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11"/>
      <name val="Times New Roman"/>
      <family val="1"/>
    </font>
    <font>
      <b/>
      <sz val="10"/>
      <name val="Times New Roman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0"/>
      <name val="Helv"/>
      <family val="0"/>
    </font>
    <font>
      <sz val="14"/>
      <color indexed="8"/>
      <name val="Times New Roman"/>
      <family val="1"/>
    </font>
    <font>
      <b/>
      <sz val="16"/>
      <name val="Times New Roman"/>
      <family val="1"/>
    </font>
    <font>
      <b/>
      <sz val="11"/>
      <color indexed="8"/>
      <name val="Times New Roman"/>
      <family val="1"/>
    </font>
    <font>
      <b/>
      <i/>
      <sz val="14"/>
      <name val="Times New Roman"/>
      <family val="1"/>
    </font>
    <font>
      <sz val="14"/>
      <name val="Helv"/>
      <family val="0"/>
    </font>
    <font>
      <b/>
      <sz val="14"/>
      <color indexed="8"/>
      <name val="Times New Roman"/>
      <family val="1"/>
    </font>
    <font>
      <b/>
      <sz val="16"/>
      <name val="Arial"/>
      <family val="2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0"/>
      <color indexed="11"/>
      <name val="Times New Roman"/>
      <family val="1"/>
    </font>
    <font>
      <sz val="10"/>
      <color indexed="11"/>
      <name val="Arial Cyr"/>
      <family val="0"/>
    </font>
    <font>
      <sz val="14"/>
      <color indexed="11"/>
      <name val="Arial Cyr"/>
      <family val="0"/>
    </font>
    <font>
      <sz val="10"/>
      <color indexed="13"/>
      <name val="Times New Roman"/>
      <family val="1"/>
    </font>
    <font>
      <sz val="10"/>
      <color indexed="11"/>
      <name val="Helv"/>
      <family val="0"/>
    </font>
    <font>
      <b/>
      <sz val="14.5"/>
      <name val="Times New Roman"/>
      <family val="1"/>
    </font>
    <font>
      <sz val="10"/>
      <color indexed="8"/>
      <name val="Times New Roman Cyr"/>
      <family val="1"/>
    </font>
    <font>
      <sz val="10"/>
      <color indexed="10"/>
      <name val="Arial Cyr"/>
      <family val="0"/>
    </font>
    <font>
      <sz val="10"/>
      <color indexed="10"/>
      <name val="Times New Roman Cyr"/>
      <family val="1"/>
    </font>
    <font>
      <b/>
      <sz val="18"/>
      <color indexed="8"/>
      <name val="Times New Roman"/>
      <family val="1"/>
    </font>
    <font>
      <b/>
      <sz val="13"/>
      <color indexed="8"/>
      <name val="Times New Roman"/>
      <family val="1"/>
    </font>
    <font>
      <sz val="12"/>
      <color indexed="27"/>
      <name val="Times New Roman"/>
      <family val="1"/>
    </font>
    <font>
      <b/>
      <sz val="12"/>
      <name val="Times New Roman Cyr"/>
      <family val="0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i/>
      <sz val="12"/>
      <name val="Times New Roman Cyr"/>
      <family val="0"/>
    </font>
    <font>
      <b/>
      <sz val="18"/>
      <name val="Times New Roman"/>
      <family val="1"/>
    </font>
    <font>
      <sz val="16"/>
      <color indexed="47"/>
      <name val="Times New Roman"/>
      <family val="1"/>
    </font>
    <font>
      <sz val="13"/>
      <name val="Times New Roman"/>
      <family val="1"/>
    </font>
    <font>
      <sz val="9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5"/>
      <name val="Times New Roman"/>
      <family val="1"/>
    </font>
    <font>
      <b/>
      <sz val="13"/>
      <name val="Times New Roman"/>
      <family val="1"/>
    </font>
    <font>
      <sz val="16"/>
      <name val="Arial Cyr"/>
      <family val="0"/>
    </font>
    <font>
      <b/>
      <sz val="14"/>
      <name val="Arial Cyr"/>
      <family val="0"/>
    </font>
    <font>
      <b/>
      <sz val="14"/>
      <name val="Helv"/>
      <family val="0"/>
    </font>
    <font>
      <b/>
      <sz val="15"/>
      <color indexed="47"/>
      <name val="Times New Roman"/>
      <family val="1"/>
    </font>
    <font>
      <sz val="15"/>
      <color indexed="47"/>
      <name val="Times New Roman"/>
      <family val="1"/>
    </font>
    <font>
      <b/>
      <sz val="14"/>
      <color indexed="47"/>
      <name val="Times New Roman"/>
      <family val="1"/>
    </font>
    <font>
      <b/>
      <u val="single"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13"/>
      <name val="Times New Roman"/>
      <family val="1"/>
    </font>
    <font>
      <sz val="14"/>
      <color indexed="10"/>
      <name val="Arial Cyr"/>
      <family val="0"/>
    </font>
    <font>
      <sz val="16"/>
      <color indexed="10"/>
      <name val="Arial Cyr"/>
      <family val="0"/>
    </font>
    <font>
      <b/>
      <sz val="22"/>
      <color indexed="10"/>
      <name val="Helv"/>
      <family val="0"/>
    </font>
    <font>
      <b/>
      <sz val="14"/>
      <color indexed="13"/>
      <name val="Arial Cyr"/>
      <family val="0"/>
    </font>
    <font>
      <b/>
      <sz val="36"/>
      <color indexed="10"/>
      <name val="Times New Roman"/>
      <family val="1"/>
    </font>
    <font>
      <b/>
      <sz val="14"/>
      <color indexed="10"/>
      <name val="Arial Cyr"/>
      <family val="0"/>
    </font>
    <font>
      <sz val="14"/>
      <color indexed="10"/>
      <name val="Helv"/>
      <family val="0"/>
    </font>
    <font>
      <b/>
      <sz val="14"/>
      <color indexed="13"/>
      <name val="Helv"/>
      <family val="0"/>
    </font>
    <font>
      <sz val="14"/>
      <color indexed="10"/>
      <name val="Times New Roman Cyr"/>
      <family val="1"/>
    </font>
    <font>
      <sz val="14"/>
      <color indexed="10"/>
      <name val="Times New Roman"/>
      <family val="1"/>
    </font>
    <font>
      <sz val="10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31"/>
      <name val="Times New Roman"/>
      <family val="1"/>
    </font>
    <font>
      <b/>
      <sz val="12"/>
      <color indexed="13"/>
      <name val="Helv"/>
      <family val="0"/>
    </font>
    <font>
      <sz val="12"/>
      <color indexed="10"/>
      <name val="Times New Roman CYR"/>
      <family val="1"/>
    </font>
    <font>
      <b/>
      <sz val="18"/>
      <color indexed="10"/>
      <name val="Times New Roman Cyr"/>
      <family val="1"/>
    </font>
    <font>
      <sz val="11"/>
      <color indexed="10"/>
      <name val="Arial Cyr"/>
      <family val="0"/>
    </font>
    <font>
      <b/>
      <sz val="16"/>
      <color indexed="10"/>
      <name val="Arial Cyr"/>
      <family val="0"/>
    </font>
    <font>
      <b/>
      <sz val="14"/>
      <color indexed="10"/>
      <name val="Helv"/>
      <family val="0"/>
    </font>
    <font>
      <sz val="10"/>
      <color indexed="10"/>
      <name val="Helv"/>
      <family val="0"/>
    </font>
    <font>
      <b/>
      <sz val="10"/>
      <color indexed="10"/>
      <name val="Times New Roman Cyr"/>
      <family val="1"/>
    </font>
    <font>
      <sz val="16"/>
      <color indexed="8"/>
      <name val="Arial Cyr"/>
      <family val="0"/>
    </font>
    <font>
      <b/>
      <sz val="14"/>
      <color indexed="8"/>
      <name val="Arial Cyr"/>
      <family val="0"/>
    </font>
    <font>
      <sz val="14"/>
      <color indexed="8"/>
      <name val="Arial Cyr"/>
      <family val="0"/>
    </font>
    <font>
      <sz val="13"/>
      <color indexed="8"/>
      <name val="Times New Roman"/>
      <family val="1"/>
    </font>
    <font>
      <sz val="12"/>
      <color indexed="13"/>
      <name val="Times New Roman"/>
      <family val="1"/>
    </font>
    <font>
      <b/>
      <sz val="16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FFFF00"/>
      <name val="Times New Roman"/>
      <family val="1"/>
    </font>
    <font>
      <sz val="14"/>
      <color rgb="FFFF0000"/>
      <name val="Arial Cyr"/>
      <family val="0"/>
    </font>
    <font>
      <sz val="16"/>
      <color rgb="FFFF0000"/>
      <name val="Arial Cyr"/>
      <family val="0"/>
    </font>
    <font>
      <b/>
      <sz val="22"/>
      <color rgb="FFFF0000"/>
      <name val="Helv"/>
      <family val="0"/>
    </font>
    <font>
      <b/>
      <sz val="14"/>
      <color rgb="FFFFFF00"/>
      <name val="Arial Cyr"/>
      <family val="0"/>
    </font>
    <font>
      <b/>
      <sz val="36"/>
      <color rgb="FFFF0000"/>
      <name val="Times New Roman"/>
      <family val="1"/>
    </font>
    <font>
      <b/>
      <sz val="14"/>
      <color rgb="FFFF0000"/>
      <name val="Arial Cyr"/>
      <family val="0"/>
    </font>
    <font>
      <sz val="14"/>
      <color rgb="FFFF0000"/>
      <name val="Helv"/>
      <family val="0"/>
    </font>
    <font>
      <b/>
      <sz val="14"/>
      <color rgb="FFFFFF00"/>
      <name val="Helv"/>
      <family val="0"/>
    </font>
    <font>
      <sz val="14"/>
      <color rgb="FFFF0000"/>
      <name val="Times New Roman Cyr"/>
      <family val="1"/>
    </font>
    <font>
      <sz val="14"/>
      <color rgb="FFFF0000"/>
      <name val="Times New Roman"/>
      <family val="1"/>
    </font>
    <font>
      <sz val="10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sz val="14"/>
      <color theme="4" tint="0.7999799847602844"/>
      <name val="Times New Roman"/>
      <family val="1"/>
    </font>
    <font>
      <b/>
      <sz val="12"/>
      <color rgb="FFFFFF00"/>
      <name val="Helv"/>
      <family val="0"/>
    </font>
    <font>
      <sz val="12"/>
      <color rgb="FFFF0000"/>
      <name val="Times New Roman CYR"/>
      <family val="1"/>
    </font>
    <font>
      <b/>
      <sz val="18"/>
      <color rgb="FFFF0000"/>
      <name val="Times New Roman Cyr"/>
      <family val="1"/>
    </font>
    <font>
      <sz val="11"/>
      <color rgb="FFFF0000"/>
      <name val="Arial Cyr"/>
      <family val="0"/>
    </font>
    <font>
      <sz val="10"/>
      <color rgb="FFFF0000"/>
      <name val="Times New Roman Cyr"/>
      <family val="1"/>
    </font>
    <font>
      <b/>
      <sz val="16"/>
      <color rgb="FFFF0000"/>
      <name val="Arial Cyr"/>
      <family val="0"/>
    </font>
    <font>
      <b/>
      <sz val="14"/>
      <color rgb="FFFF0000"/>
      <name val="Helv"/>
      <family val="0"/>
    </font>
    <font>
      <sz val="10"/>
      <color rgb="FFFF0000"/>
      <name val="Helv"/>
      <family val="0"/>
    </font>
    <font>
      <sz val="10"/>
      <color rgb="FFFF0000"/>
      <name val="Arial Cyr"/>
      <family val="0"/>
    </font>
    <font>
      <b/>
      <sz val="10"/>
      <color rgb="FFFF0000"/>
      <name val="Times New Roman Cyr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6"/>
      <color theme="1"/>
      <name val="Arial Cyr"/>
      <family val="0"/>
    </font>
    <font>
      <b/>
      <sz val="14"/>
      <color theme="1"/>
      <name val="Arial Cyr"/>
      <family val="0"/>
    </font>
    <font>
      <sz val="14"/>
      <color theme="1"/>
      <name val="Arial Cyr"/>
      <family val="0"/>
    </font>
    <font>
      <sz val="13"/>
      <color theme="1"/>
      <name val="Times New Roman"/>
      <family val="1"/>
    </font>
    <font>
      <sz val="12"/>
      <color rgb="FFFFFF00"/>
      <name val="Times New Roman"/>
      <family val="1"/>
    </font>
    <font>
      <b/>
      <sz val="16"/>
      <color theme="1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2" fillId="2" borderId="0" applyNumberFormat="0" applyBorder="0" applyAlignment="0" applyProtection="0"/>
    <xf numFmtId="0" fontId="112" fillId="3" borderId="0" applyNumberFormat="0" applyBorder="0" applyAlignment="0" applyProtection="0"/>
    <xf numFmtId="0" fontId="112" fillId="4" borderId="0" applyNumberFormat="0" applyBorder="0" applyAlignment="0" applyProtection="0"/>
    <xf numFmtId="0" fontId="112" fillId="5" borderId="0" applyNumberFormat="0" applyBorder="0" applyAlignment="0" applyProtection="0"/>
    <xf numFmtId="0" fontId="112" fillId="6" borderId="0" applyNumberFormat="0" applyBorder="0" applyAlignment="0" applyProtection="0"/>
    <xf numFmtId="0" fontId="112" fillId="7" borderId="0" applyNumberFormat="0" applyBorder="0" applyAlignment="0" applyProtection="0"/>
    <xf numFmtId="0" fontId="112" fillId="8" borderId="0" applyNumberFormat="0" applyBorder="0" applyAlignment="0" applyProtection="0"/>
    <xf numFmtId="0" fontId="112" fillId="9" borderId="0" applyNumberFormat="0" applyBorder="0" applyAlignment="0" applyProtection="0"/>
    <xf numFmtId="0" fontId="112" fillId="10" borderId="0" applyNumberFormat="0" applyBorder="0" applyAlignment="0" applyProtection="0"/>
    <xf numFmtId="0" fontId="112" fillId="11" borderId="0" applyNumberFormat="0" applyBorder="0" applyAlignment="0" applyProtection="0"/>
    <xf numFmtId="0" fontId="112" fillId="12" borderId="0" applyNumberFormat="0" applyBorder="0" applyAlignment="0" applyProtection="0"/>
    <xf numFmtId="0" fontId="112" fillId="13" borderId="0" applyNumberFormat="0" applyBorder="0" applyAlignment="0" applyProtection="0"/>
    <xf numFmtId="0" fontId="113" fillId="14" borderId="0" applyNumberFormat="0" applyBorder="0" applyAlignment="0" applyProtection="0"/>
    <xf numFmtId="0" fontId="113" fillId="15" borderId="0" applyNumberFormat="0" applyBorder="0" applyAlignment="0" applyProtection="0"/>
    <xf numFmtId="0" fontId="113" fillId="10" borderId="0" applyNumberFormat="0" applyBorder="0" applyAlignment="0" applyProtection="0"/>
    <xf numFmtId="0" fontId="113" fillId="16" borderId="0" applyNumberFormat="0" applyBorder="0" applyAlignment="0" applyProtection="0"/>
    <xf numFmtId="0" fontId="113" fillId="17" borderId="0" applyNumberFormat="0" applyBorder="0" applyAlignment="0" applyProtection="0"/>
    <xf numFmtId="0" fontId="113" fillId="18" borderId="0" applyNumberFormat="0" applyBorder="0" applyAlignment="0" applyProtection="0"/>
    <xf numFmtId="0" fontId="15" fillId="0" borderId="0">
      <alignment/>
      <protection/>
    </xf>
    <xf numFmtId="0" fontId="113" fillId="19" borderId="0" applyNumberFormat="0" applyBorder="0" applyAlignment="0" applyProtection="0"/>
    <xf numFmtId="0" fontId="113" fillId="20" borderId="0" applyNumberFormat="0" applyBorder="0" applyAlignment="0" applyProtection="0"/>
    <xf numFmtId="0" fontId="113" fillId="21" borderId="0" applyNumberFormat="0" applyBorder="0" applyAlignment="0" applyProtection="0"/>
    <xf numFmtId="0" fontId="113" fillId="22" borderId="0" applyNumberFormat="0" applyBorder="0" applyAlignment="0" applyProtection="0"/>
    <xf numFmtId="0" fontId="113" fillId="23" borderId="0" applyNumberFormat="0" applyBorder="0" applyAlignment="0" applyProtection="0"/>
    <xf numFmtId="0" fontId="113" fillId="24" borderId="0" applyNumberFormat="0" applyBorder="0" applyAlignment="0" applyProtection="0"/>
    <xf numFmtId="0" fontId="114" fillId="25" borderId="1" applyNumberFormat="0" applyAlignment="0" applyProtection="0"/>
    <xf numFmtId="0" fontId="115" fillId="26" borderId="2" applyNumberFormat="0" applyAlignment="0" applyProtection="0"/>
    <xf numFmtId="0" fontId="116" fillId="26" borderId="1" applyNumberFormat="0" applyAlignment="0" applyProtection="0"/>
    <xf numFmtId="0" fontId="1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17" fillId="0" borderId="3" applyNumberFormat="0" applyFill="0" applyAlignment="0" applyProtection="0"/>
    <xf numFmtId="0" fontId="118" fillId="0" borderId="4" applyNumberFormat="0" applyFill="0" applyAlignment="0" applyProtection="0"/>
    <xf numFmtId="0" fontId="119" fillId="0" borderId="5" applyNumberFormat="0" applyFill="0" applyAlignment="0" applyProtection="0"/>
    <xf numFmtId="0" fontId="119" fillId="0" borderId="0" applyNumberFormat="0" applyFill="0" applyBorder="0" applyAlignment="0" applyProtection="0"/>
    <xf numFmtId="0" fontId="120" fillId="0" borderId="6" applyNumberFormat="0" applyFill="0" applyAlignment="0" applyProtection="0"/>
    <xf numFmtId="0" fontId="121" fillId="27" borderId="7" applyNumberFormat="0" applyAlignment="0" applyProtection="0"/>
    <xf numFmtId="0" fontId="122" fillId="0" borderId="0" applyNumberFormat="0" applyFill="0" applyBorder="0" applyAlignment="0" applyProtection="0"/>
    <xf numFmtId="0" fontId="123" fillId="28" borderId="0" applyNumberFormat="0" applyBorder="0" applyAlignment="0" applyProtection="0"/>
    <xf numFmtId="0" fontId="112" fillId="0" borderId="0">
      <alignment/>
      <protection/>
    </xf>
    <xf numFmtId="0" fontId="0" fillId="0" borderId="0">
      <alignment/>
      <protection/>
    </xf>
    <xf numFmtId="0" fontId="124" fillId="0" borderId="0">
      <alignment/>
      <protection/>
    </xf>
    <xf numFmtId="0" fontId="23" fillId="0" borderId="0">
      <alignment/>
      <protection/>
    </xf>
    <xf numFmtId="0" fontId="15" fillId="0" borderId="0" applyNumberFormat="0" applyFont="0" applyFill="0" applyBorder="0" applyAlignment="0" applyProtection="0"/>
    <xf numFmtId="0" fontId="15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125" fillId="29" borderId="0" applyNumberFormat="0" applyBorder="0" applyAlignment="0" applyProtection="0"/>
    <xf numFmtId="0" fontId="12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127" fillId="0" borderId="9" applyNumberFormat="0" applyFill="0" applyAlignment="0" applyProtection="0"/>
    <xf numFmtId="0" fontId="128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129" fillId="31" borderId="0" applyNumberFormat="0" applyBorder="0" applyAlignment="0" applyProtection="0"/>
  </cellStyleXfs>
  <cellXfs count="594">
    <xf numFmtId="0" fontId="0" fillId="0" borderId="0" xfId="0" applyAlignment="1">
      <alignment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0" fillId="0" borderId="0" xfId="0" applyFill="1" applyAlignment="1">
      <alignment/>
    </xf>
    <xf numFmtId="0" fontId="15" fillId="0" borderId="0" xfId="59">
      <alignment/>
      <protection/>
    </xf>
    <xf numFmtId="0" fontId="23" fillId="0" borderId="0" xfId="0" applyFont="1" applyAlignment="1">
      <alignment/>
    </xf>
    <xf numFmtId="0" fontId="15" fillId="0" borderId="0" xfId="59" applyFont="1" applyAlignment="1">
      <alignment horizontal="right"/>
      <protection/>
    </xf>
    <xf numFmtId="0" fontId="3" fillId="0" borderId="0" xfId="0" applyFont="1" applyFill="1" applyAlignment="1">
      <alignment/>
    </xf>
    <xf numFmtId="3" fontId="23" fillId="0" borderId="0" xfId="0" applyNumberFormat="1" applyFont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Alignment="1">
      <alignment/>
    </xf>
    <xf numFmtId="0" fontId="12" fillId="0" borderId="0" xfId="0" applyFont="1" applyAlignment="1">
      <alignment/>
    </xf>
    <xf numFmtId="0" fontId="18" fillId="0" borderId="0" xfId="0" applyFont="1" applyAlignment="1">
      <alignment horizontal="right"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20" fillId="0" borderId="10" xfId="58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/>
    </xf>
    <xf numFmtId="0" fontId="30" fillId="0" borderId="0" xfId="0" applyFont="1" applyAlignment="1">
      <alignment wrapText="1"/>
    </xf>
    <xf numFmtId="0" fontId="18" fillId="0" borderId="0" xfId="0" applyFont="1" applyFill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/>
    </xf>
    <xf numFmtId="0" fontId="31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4" fontId="21" fillId="0" borderId="10" xfId="58" applyNumberFormat="1" applyFont="1" applyFill="1" applyBorder="1" applyAlignment="1" applyProtection="1">
      <alignment horizontal="center" vertical="center"/>
      <protection/>
    </xf>
    <xf numFmtId="4" fontId="21" fillId="0" borderId="11" xfId="58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Alignment="1">
      <alignment horizontal="left" wrapText="1"/>
    </xf>
    <xf numFmtId="0" fontId="7" fillId="0" borderId="0" xfId="0" applyFont="1" applyAlignment="1" applyProtection="1">
      <alignment vertical="top" wrapText="1"/>
      <protection locked="0"/>
    </xf>
    <xf numFmtId="0" fontId="18" fillId="0" borderId="0" xfId="0" applyFont="1" applyAlignment="1">
      <alignment horizontal="center"/>
    </xf>
    <xf numFmtId="0" fontId="25" fillId="0" borderId="0" xfId="59" applyFont="1" applyAlignment="1">
      <alignment wrapText="1"/>
      <protection/>
    </xf>
    <xf numFmtId="0" fontId="34" fillId="0" borderId="0" xfId="0" applyFont="1" applyAlignment="1">
      <alignment/>
    </xf>
    <xf numFmtId="169" fontId="16" fillId="0" borderId="10" xfId="0" applyNumberFormat="1" applyFont="1" applyFill="1" applyBorder="1" applyAlignment="1" applyProtection="1">
      <alignment horizontal="right" vertical="center"/>
      <protection/>
    </xf>
    <xf numFmtId="169" fontId="26" fillId="0" borderId="10" xfId="0" applyNumberFormat="1" applyFont="1" applyBorder="1" applyAlignment="1">
      <alignment vertical="center" wrapText="1"/>
    </xf>
    <xf numFmtId="0" fontId="8" fillId="0" borderId="10" xfId="0" applyNumberFormat="1" applyFont="1" applyFill="1" applyBorder="1" applyAlignment="1" applyProtection="1">
      <alignment vertical="center"/>
      <protection/>
    </xf>
    <xf numFmtId="0" fontId="35" fillId="0" borderId="0" xfId="0" applyFont="1" applyFill="1" applyAlignment="1">
      <alignment/>
    </xf>
    <xf numFmtId="0" fontId="33" fillId="0" borderId="0" xfId="0" applyFont="1" applyFill="1" applyAlignment="1">
      <alignment/>
    </xf>
    <xf numFmtId="4" fontId="35" fillId="0" borderId="0" xfId="0" applyNumberFormat="1" applyFont="1" applyFill="1" applyAlignment="1">
      <alignment horizontal="right"/>
    </xf>
    <xf numFmtId="0" fontId="36" fillId="0" borderId="0" xfId="0" applyFont="1" applyAlignment="1">
      <alignment/>
    </xf>
    <xf numFmtId="4" fontId="36" fillId="0" borderId="0" xfId="0" applyNumberFormat="1" applyFont="1" applyAlignment="1">
      <alignment/>
    </xf>
    <xf numFmtId="0" fontId="37" fillId="0" borderId="0" xfId="0" applyFont="1" applyAlignment="1">
      <alignment/>
    </xf>
    <xf numFmtId="0" fontId="34" fillId="0" borderId="0" xfId="0" applyFont="1" applyAlignment="1">
      <alignment horizontal="right"/>
    </xf>
    <xf numFmtId="4" fontId="37" fillId="0" borderId="0" xfId="0" applyNumberFormat="1" applyFont="1" applyAlignment="1">
      <alignment/>
    </xf>
    <xf numFmtId="0" fontId="15" fillId="0" borderId="0" xfId="59" applyFill="1">
      <alignment/>
      <protection/>
    </xf>
    <xf numFmtId="0" fontId="25" fillId="0" borderId="0" xfId="59" applyFont="1" applyFill="1" applyAlignment="1">
      <alignment wrapText="1"/>
      <protection/>
    </xf>
    <xf numFmtId="0" fontId="34" fillId="0" borderId="0" xfId="0" applyFont="1" applyFill="1" applyAlignment="1">
      <alignment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19" fillId="0" borderId="0" xfId="0" applyFont="1" applyFill="1" applyAlignment="1" applyProtection="1">
      <alignment vertical="center"/>
      <protection locked="0"/>
    </xf>
    <xf numFmtId="0" fontId="19" fillId="0" borderId="0" xfId="0" applyFont="1" applyFill="1" applyAlignment="1">
      <alignment vertical="center"/>
    </xf>
    <xf numFmtId="0" fontId="18" fillId="0" borderId="0" xfId="58" applyNumberFormat="1" applyFont="1" applyFill="1" applyBorder="1" applyAlignment="1" applyProtection="1">
      <alignment vertical="top"/>
      <protection/>
    </xf>
    <xf numFmtId="0" fontId="22" fillId="0" borderId="0" xfId="58" applyNumberFormat="1" applyFont="1" applyFill="1" applyBorder="1" applyAlignment="1" applyProtection="1">
      <alignment horizontal="right" vertical="top"/>
      <protection/>
    </xf>
    <xf numFmtId="0" fontId="8" fillId="0" borderId="10" xfId="58" applyNumberFormat="1" applyFont="1" applyFill="1" applyBorder="1" applyAlignment="1" applyProtection="1">
      <alignment horizontal="center" vertical="top" wrapText="1"/>
      <protection/>
    </xf>
    <xf numFmtId="0" fontId="8" fillId="0" borderId="12" xfId="58" applyNumberFormat="1" applyFont="1" applyFill="1" applyBorder="1" applyAlignment="1" applyProtection="1">
      <alignment horizontal="center" vertical="center"/>
      <protection/>
    </xf>
    <xf numFmtId="0" fontId="8" fillId="0" borderId="12" xfId="58" applyNumberFormat="1" applyFont="1" applyFill="1" applyBorder="1" applyAlignment="1" applyProtection="1">
      <alignment horizontal="center" vertical="top"/>
      <protection/>
    </xf>
    <xf numFmtId="0" fontId="12" fillId="0" borderId="0" xfId="0" applyFont="1" applyAlignment="1">
      <alignment horizontal="left"/>
    </xf>
    <xf numFmtId="0" fontId="30" fillId="0" borderId="0" xfId="0" applyFont="1" applyAlignment="1">
      <alignment horizontal="left" wrapText="1"/>
    </xf>
    <xf numFmtId="0" fontId="19" fillId="0" borderId="0" xfId="0" applyFont="1" applyAlignment="1">
      <alignment horizontal="left" wrapText="1"/>
    </xf>
    <xf numFmtId="170" fontId="13" fillId="32" borderId="13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40" fillId="0" borderId="0" xfId="0" applyFont="1" applyFill="1" applyAlignment="1">
      <alignment vertical="center"/>
    </xf>
    <xf numFmtId="0" fontId="40" fillId="0" borderId="0" xfId="0" applyFont="1" applyAlignment="1">
      <alignment vertical="center"/>
    </xf>
    <xf numFmtId="0" fontId="41" fillId="0" borderId="0" xfId="0" applyFont="1" applyFill="1" applyAlignment="1">
      <alignment vertical="center"/>
    </xf>
    <xf numFmtId="0" fontId="41" fillId="0" borderId="0" xfId="0" applyFont="1" applyAlignment="1">
      <alignment vertical="center"/>
    </xf>
    <xf numFmtId="0" fontId="41" fillId="0" borderId="0" xfId="0" applyFont="1" applyAlignment="1">
      <alignment horizontal="left" vertical="center" wrapText="1"/>
    </xf>
    <xf numFmtId="0" fontId="18" fillId="0" borderId="0" xfId="0" applyFont="1" applyFill="1" applyAlignment="1">
      <alignment horizontal="center" vertical="center" wrapText="1"/>
    </xf>
    <xf numFmtId="0" fontId="21" fillId="0" borderId="0" xfId="0" applyFont="1" applyFill="1" applyAlignment="1" applyProtection="1">
      <alignment vertical="top" wrapText="1"/>
      <protection locked="0"/>
    </xf>
    <xf numFmtId="0" fontId="21" fillId="0" borderId="0" xfId="0" applyFont="1" applyFill="1" applyAlignment="1" applyProtection="1">
      <alignment horizontal="left" vertical="center" wrapText="1"/>
      <protection locked="0"/>
    </xf>
    <xf numFmtId="0" fontId="42" fillId="0" borderId="0" xfId="0" applyFont="1" applyFill="1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 wrapText="1"/>
    </xf>
    <xf numFmtId="0" fontId="43" fillId="0" borderId="14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31" fillId="0" borderId="15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top" wrapText="1"/>
    </xf>
    <xf numFmtId="0" fontId="19" fillId="0" borderId="0" xfId="0" applyFont="1" applyFill="1" applyAlignment="1">
      <alignment/>
    </xf>
    <xf numFmtId="0" fontId="21" fillId="0" borderId="0" xfId="60" applyFont="1" applyAlignment="1" applyProtection="1">
      <alignment vertical="top" wrapText="1"/>
      <protection locked="0"/>
    </xf>
    <xf numFmtId="0" fontId="16" fillId="0" borderId="0" xfId="60" applyFont="1" applyAlignment="1">
      <alignment horizontal="center" vertical="top" wrapText="1"/>
      <protection/>
    </xf>
    <xf numFmtId="0" fontId="18" fillId="0" borderId="0" xfId="0" applyNumberFormat="1" applyFont="1" applyFill="1" applyAlignment="1" applyProtection="1">
      <alignment vertical="center"/>
      <protection/>
    </xf>
    <xf numFmtId="3" fontId="18" fillId="0" borderId="0" xfId="58" applyNumberFormat="1" applyFont="1" applyFill="1" applyBorder="1" applyAlignment="1" applyProtection="1">
      <alignment vertical="center"/>
      <protection/>
    </xf>
    <xf numFmtId="0" fontId="18" fillId="0" borderId="0" xfId="58" applyNumberFormat="1" applyFont="1" applyFill="1" applyBorder="1" applyAlignment="1" applyProtection="1">
      <alignment vertical="center"/>
      <protection/>
    </xf>
    <xf numFmtId="4" fontId="18" fillId="0" borderId="10" xfId="0" applyNumberFormat="1" applyFont="1" applyBorder="1" applyAlignment="1">
      <alignment horizontal="center" vertical="center"/>
    </xf>
    <xf numFmtId="4" fontId="44" fillId="0" borderId="0" xfId="0" applyNumberFormat="1" applyFont="1" applyAlignment="1">
      <alignment/>
    </xf>
    <xf numFmtId="0" fontId="31" fillId="0" borderId="10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vertical="top" wrapText="1"/>
      <protection locked="0"/>
    </xf>
    <xf numFmtId="3" fontId="21" fillId="0" borderId="0" xfId="58" applyNumberFormat="1" applyFont="1" applyFill="1" applyBorder="1" applyAlignment="1" applyProtection="1">
      <alignment vertical="center"/>
      <protection/>
    </xf>
    <xf numFmtId="0" fontId="21" fillId="0" borderId="0" xfId="58" applyNumberFormat="1" applyFont="1" applyFill="1" applyBorder="1" applyAlignment="1" applyProtection="1">
      <alignment vertical="center"/>
      <protection/>
    </xf>
    <xf numFmtId="0" fontId="13" fillId="32" borderId="16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/>
    </xf>
    <xf numFmtId="0" fontId="20" fillId="0" borderId="13" xfId="0" applyFont="1" applyBorder="1" applyAlignment="1">
      <alignment horizontal="center" vertical="center" wrapText="1"/>
    </xf>
    <xf numFmtId="0" fontId="4" fillId="0" borderId="17" xfId="0" applyFont="1" applyBorder="1" applyAlignment="1" applyProtection="1">
      <alignment horizontal="center" vertical="center" wrapText="1"/>
      <protection locked="0"/>
    </xf>
    <xf numFmtId="4" fontId="20" fillId="33" borderId="10" xfId="0" applyNumberFormat="1" applyFont="1" applyFill="1" applyBorder="1" applyAlignment="1">
      <alignment horizontal="right" vertical="center" wrapText="1"/>
    </xf>
    <xf numFmtId="4" fontId="51" fillId="0" borderId="0" xfId="0" applyNumberFormat="1" applyFont="1" applyAlignment="1">
      <alignment horizontal="right"/>
    </xf>
    <xf numFmtId="0" fontId="13" fillId="32" borderId="13" xfId="0" applyFont="1" applyFill="1" applyBorder="1" applyAlignment="1">
      <alignment horizontal="center" vertical="center"/>
    </xf>
    <xf numFmtId="0" fontId="13" fillId="32" borderId="13" xfId="59" applyFont="1" applyFill="1" applyBorder="1" applyAlignment="1">
      <alignment vertical="center" wrapText="1"/>
      <protection/>
    </xf>
    <xf numFmtId="0" fontId="13" fillId="32" borderId="17" xfId="0" applyFont="1" applyFill="1" applyBorder="1" applyAlignment="1">
      <alignment horizontal="center" vertical="center"/>
    </xf>
    <xf numFmtId="0" fontId="18" fillId="0" borderId="0" xfId="0" applyFont="1" applyFill="1" applyAlignment="1" applyProtection="1">
      <alignment/>
      <protection locked="0"/>
    </xf>
    <xf numFmtId="0" fontId="53" fillId="0" borderId="0" xfId="0" applyFont="1" applyFill="1" applyAlignment="1" applyProtection="1">
      <alignment horizontal="right" vertical="top" wrapText="1"/>
      <protection locked="0"/>
    </xf>
    <xf numFmtId="0" fontId="53" fillId="0" borderId="0" xfId="0" applyFont="1" applyFill="1" applyAlignment="1" applyProtection="1">
      <alignment vertical="top" wrapText="1"/>
      <protection locked="0"/>
    </xf>
    <xf numFmtId="0" fontId="18" fillId="0" borderId="0" xfId="0" applyFont="1" applyFill="1" applyAlignment="1" applyProtection="1">
      <alignment horizontal="center" vertical="top" wrapText="1"/>
      <protection locked="0"/>
    </xf>
    <xf numFmtId="3" fontId="18" fillId="0" borderId="0" xfId="0" applyNumberFormat="1" applyFont="1" applyFill="1" applyAlignment="1" applyProtection="1">
      <alignment vertical="center"/>
      <protection locked="0"/>
    </xf>
    <xf numFmtId="0" fontId="18" fillId="0" borderId="0" xfId="0" applyFont="1" applyFill="1" applyAlignment="1" applyProtection="1">
      <alignment vertical="center"/>
      <protection locked="0"/>
    </xf>
    <xf numFmtId="49" fontId="20" fillId="0" borderId="0" xfId="0" applyNumberFormat="1" applyFont="1" applyFill="1" applyAlignment="1" applyProtection="1">
      <alignment horizontal="center"/>
      <protection locked="0"/>
    </xf>
    <xf numFmtId="0" fontId="28" fillId="0" borderId="0" xfId="0" applyFont="1" applyAlignment="1">
      <alignment/>
    </xf>
    <xf numFmtId="0" fontId="6" fillId="0" borderId="0" xfId="0" applyFont="1" applyAlignment="1">
      <alignment/>
    </xf>
    <xf numFmtId="0" fontId="20" fillId="0" borderId="0" xfId="0" applyFont="1" applyFill="1" applyAlignment="1" applyProtection="1">
      <alignment horizontal="center"/>
      <protection locked="0"/>
    </xf>
    <xf numFmtId="0" fontId="18" fillId="0" borderId="0" xfId="59" applyFont="1" applyFill="1">
      <alignment/>
      <protection/>
    </xf>
    <xf numFmtId="0" fontId="18" fillId="0" borderId="0" xfId="59" applyFont="1">
      <alignment/>
      <protection/>
    </xf>
    <xf numFmtId="49" fontId="20" fillId="34" borderId="10" xfId="0" applyNumberFormat="1" applyFont="1" applyFill="1" applyBorder="1" applyAlignment="1">
      <alignment horizontal="center" vertical="center" wrapText="1"/>
    </xf>
    <xf numFmtId="4" fontId="130" fillId="0" borderId="0" xfId="0" applyNumberFormat="1" applyFont="1" applyAlignment="1">
      <alignment horizontal="center"/>
    </xf>
    <xf numFmtId="0" fontId="131" fillId="35" borderId="0" xfId="0" applyFont="1" applyFill="1" applyAlignment="1">
      <alignment horizontal="center" vertical="center" wrapText="1"/>
    </xf>
    <xf numFmtId="0" fontId="132" fillId="35" borderId="0" xfId="0" applyFont="1" applyFill="1" applyAlignment="1">
      <alignment horizontal="center" vertical="center" wrapText="1"/>
    </xf>
    <xf numFmtId="49" fontId="12" fillId="33" borderId="18" xfId="0" applyNumberFormat="1" applyFont="1" applyFill="1" applyBorder="1" applyAlignment="1">
      <alignment horizontal="center" vertical="center" wrapText="1"/>
    </xf>
    <xf numFmtId="3" fontId="132" fillId="33" borderId="0" xfId="0" applyNumberFormat="1" applyFont="1" applyFill="1" applyAlignment="1">
      <alignment horizontal="center" vertical="center" wrapText="1"/>
    </xf>
    <xf numFmtId="0" fontId="6" fillId="33" borderId="0" xfId="0" applyFont="1" applyFill="1" applyAlignment="1">
      <alignment vertical="center"/>
    </xf>
    <xf numFmtId="49" fontId="12" fillId="33" borderId="10" xfId="0" applyNumberFormat="1" applyFont="1" applyFill="1" applyBorder="1" applyAlignment="1">
      <alignment horizontal="center" vertical="center" wrapText="1"/>
    </xf>
    <xf numFmtId="49" fontId="12" fillId="33" borderId="10" xfId="0" applyNumberFormat="1" applyFont="1" applyFill="1" applyBorder="1" applyAlignment="1" quotePrefix="1">
      <alignment horizontal="center" vertical="center" wrapText="1"/>
    </xf>
    <xf numFmtId="2" fontId="12" fillId="33" borderId="10" xfId="0" applyNumberFormat="1" applyFont="1" applyFill="1" applyBorder="1" applyAlignment="1" quotePrefix="1">
      <alignment vertical="center" wrapText="1"/>
    </xf>
    <xf numFmtId="0" fontId="24" fillId="33" borderId="10" xfId="0" applyFont="1" applyFill="1" applyBorder="1" applyAlignment="1">
      <alignment horizontal="left" vertical="center" wrapText="1"/>
    </xf>
    <xf numFmtId="4" fontId="19" fillId="33" borderId="10" xfId="0" applyNumberFormat="1" applyFont="1" applyFill="1" applyBorder="1" applyAlignment="1">
      <alignment horizontal="center" vertical="center" wrapText="1"/>
    </xf>
    <xf numFmtId="4" fontId="12" fillId="33" borderId="10" xfId="0" applyNumberFormat="1" applyFont="1" applyFill="1" applyBorder="1" applyAlignment="1">
      <alignment horizontal="center" vertical="center"/>
    </xf>
    <xf numFmtId="1" fontId="12" fillId="33" borderId="10" xfId="0" applyNumberFormat="1" applyFont="1" applyFill="1" applyBorder="1" applyAlignment="1" quotePrefix="1">
      <alignment horizontal="center" vertical="center" wrapText="1"/>
    </xf>
    <xf numFmtId="0" fontId="12" fillId="33" borderId="10" xfId="0" applyFont="1" applyFill="1" applyBorder="1" applyAlignment="1">
      <alignment horizontal="left" vertical="center" wrapText="1"/>
    </xf>
    <xf numFmtId="2" fontId="12" fillId="33" borderId="10" xfId="0" applyNumberFormat="1" applyFont="1" applyFill="1" applyBorder="1" applyAlignment="1">
      <alignment vertical="center" wrapText="1"/>
    </xf>
    <xf numFmtId="49" fontId="12" fillId="33" borderId="19" xfId="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 quotePrefix="1">
      <alignment horizontal="center" vertical="center" wrapText="1"/>
    </xf>
    <xf numFmtId="4" fontId="7" fillId="33" borderId="10" xfId="0" applyNumberFormat="1" applyFont="1" applyFill="1" applyBorder="1" applyAlignment="1">
      <alignment horizontal="center" vertical="center"/>
    </xf>
    <xf numFmtId="170" fontId="20" fillId="33" borderId="10" xfId="0" applyNumberFormat="1" applyFont="1" applyFill="1" applyBorder="1" applyAlignment="1">
      <alignment horizontal="center" vertical="center" wrapText="1"/>
    </xf>
    <xf numFmtId="49" fontId="12" fillId="33" borderId="18" xfId="0" applyNumberFormat="1" applyFont="1" applyFill="1" applyBorder="1" applyAlignment="1" quotePrefix="1">
      <alignment horizontal="center" vertical="center" wrapText="1"/>
    </xf>
    <xf numFmtId="170" fontId="20" fillId="33" borderId="20" xfId="0" applyNumberFormat="1" applyFont="1" applyFill="1" applyBorder="1" applyAlignment="1">
      <alignment horizontal="center" vertical="center" wrapText="1"/>
    </xf>
    <xf numFmtId="0" fontId="133" fillId="33" borderId="0" xfId="0" applyFont="1" applyFill="1" applyAlignment="1">
      <alignment/>
    </xf>
    <xf numFmtId="0" fontId="23" fillId="33" borderId="0" xfId="0" applyFont="1" applyFill="1" applyAlignment="1">
      <alignment/>
    </xf>
    <xf numFmtId="0" fontId="134" fillId="0" borderId="0" xfId="0" applyFont="1" applyFill="1" applyAlignment="1">
      <alignment horizontal="center" vertical="center"/>
    </xf>
    <xf numFmtId="0" fontId="134" fillId="0" borderId="0" xfId="0" applyFont="1" applyFill="1" applyAlignment="1">
      <alignment horizontal="center" vertical="center" wrapText="1"/>
    </xf>
    <xf numFmtId="3" fontId="134" fillId="0" borderId="0" xfId="0" applyNumberFormat="1" applyFont="1" applyFill="1" applyAlignment="1">
      <alignment horizontal="center" vertical="center"/>
    </xf>
    <xf numFmtId="3" fontId="134" fillId="33" borderId="0" xfId="0" applyNumberFormat="1" applyFont="1" applyFill="1" applyAlignment="1">
      <alignment horizontal="center" vertical="center"/>
    </xf>
    <xf numFmtId="0" fontId="25" fillId="0" borderId="0" xfId="0" applyFont="1" applyAlignment="1">
      <alignment vertical="center" wrapText="1"/>
    </xf>
    <xf numFmtId="0" fontId="19" fillId="0" borderId="0" xfId="0" applyFont="1" applyAlignment="1">
      <alignment/>
    </xf>
    <xf numFmtId="0" fontId="19" fillId="0" borderId="0" xfId="0" applyFont="1" applyAlignment="1">
      <alignment wrapText="1"/>
    </xf>
    <xf numFmtId="0" fontId="38" fillId="0" borderId="0" xfId="58" applyNumberFormat="1" applyFont="1" applyFill="1" applyBorder="1" applyAlignment="1" applyProtection="1">
      <alignment horizontal="center" vertical="top" wrapText="1"/>
      <protection/>
    </xf>
    <xf numFmtId="0" fontId="50" fillId="0" borderId="0" xfId="0" applyFont="1" applyAlignment="1">
      <alignment horizontal="center"/>
    </xf>
    <xf numFmtId="0" fontId="54" fillId="0" borderId="0" xfId="0" applyFont="1" applyFill="1" applyBorder="1" applyAlignment="1" applyProtection="1">
      <alignment horizontal="center" vertical="top" wrapText="1"/>
      <protection locked="0"/>
    </xf>
    <xf numFmtId="0" fontId="20" fillId="0" borderId="21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5" fillId="0" borderId="0" xfId="59" applyFont="1" applyAlignment="1">
      <alignment horizontal="center" wrapText="1"/>
      <protection/>
    </xf>
    <xf numFmtId="2" fontId="31" fillId="33" borderId="10" xfId="0" applyNumberFormat="1" applyFont="1" applyFill="1" applyBorder="1" applyAlignment="1">
      <alignment vertical="center" wrapText="1"/>
    </xf>
    <xf numFmtId="4" fontId="31" fillId="33" borderId="10" xfId="0" applyNumberFormat="1" applyFont="1" applyFill="1" applyBorder="1" applyAlignment="1">
      <alignment horizontal="right" vertical="center" wrapText="1"/>
    </xf>
    <xf numFmtId="4" fontId="31" fillId="33" borderId="20" xfId="0" applyNumberFormat="1" applyFont="1" applyFill="1" applyBorder="1" applyAlignment="1">
      <alignment horizontal="right" vertical="center" wrapText="1"/>
    </xf>
    <xf numFmtId="0" fontId="19" fillId="33" borderId="0" xfId="0" applyFont="1" applyFill="1" applyAlignment="1">
      <alignment/>
    </xf>
    <xf numFmtId="0" fontId="31" fillId="33" borderId="18" xfId="0" applyFont="1" applyFill="1" applyBorder="1" applyAlignment="1" quotePrefix="1">
      <alignment horizontal="center" vertical="center" wrapText="1"/>
    </xf>
    <xf numFmtId="0" fontId="31" fillId="33" borderId="10" xfId="0" applyFont="1" applyFill="1" applyBorder="1" applyAlignment="1" quotePrefix="1">
      <alignment horizontal="center" vertical="center" wrapText="1"/>
    </xf>
    <xf numFmtId="2" fontId="31" fillId="33" borderId="10" xfId="0" applyNumberFormat="1" applyFont="1" applyFill="1" applyBorder="1" applyAlignment="1" quotePrefix="1">
      <alignment horizontal="center" vertical="center" wrapText="1"/>
    </xf>
    <xf numFmtId="2" fontId="31" fillId="33" borderId="10" xfId="0" applyNumberFormat="1" applyFont="1" applyFill="1" applyBorder="1" applyAlignment="1" quotePrefix="1">
      <alignment vertical="center" wrapText="1"/>
    </xf>
    <xf numFmtId="0" fontId="19" fillId="33" borderId="18" xfId="0" applyFont="1" applyFill="1" applyBorder="1" applyAlignment="1" quotePrefix="1">
      <alignment horizontal="center" vertical="center" wrapText="1"/>
    </xf>
    <xf numFmtId="0" fontId="19" fillId="33" borderId="10" xfId="0" applyFont="1" applyFill="1" applyBorder="1" applyAlignment="1" quotePrefix="1">
      <alignment horizontal="center" vertical="center" wrapText="1"/>
    </xf>
    <xf numFmtId="2" fontId="19" fillId="33" borderId="10" xfId="0" applyNumberFormat="1" applyFont="1" applyFill="1" applyBorder="1" applyAlignment="1" quotePrefix="1">
      <alignment horizontal="center" vertical="center" wrapText="1"/>
    </xf>
    <xf numFmtId="2" fontId="19" fillId="33" borderId="10" xfId="0" applyNumberFormat="1" applyFont="1" applyFill="1" applyBorder="1" applyAlignment="1" quotePrefix="1">
      <alignment vertical="center" wrapText="1"/>
    </xf>
    <xf numFmtId="4" fontId="19" fillId="33" borderId="10" xfId="0" applyNumberFormat="1" applyFont="1" applyFill="1" applyBorder="1" applyAlignment="1">
      <alignment horizontal="right" vertical="center" wrapText="1"/>
    </xf>
    <xf numFmtId="4" fontId="47" fillId="33" borderId="20" xfId="0" applyNumberFormat="1" applyFont="1" applyFill="1" applyBorder="1" applyAlignment="1">
      <alignment horizontal="right" vertical="center" wrapText="1"/>
    </xf>
    <xf numFmtId="49" fontId="19" fillId="33" borderId="18" xfId="0" applyNumberFormat="1" applyFont="1" applyFill="1" applyBorder="1" applyAlignment="1">
      <alignment horizontal="center" vertical="center" wrapText="1"/>
    </xf>
    <xf numFmtId="2" fontId="31" fillId="33" borderId="10" xfId="0" applyNumberFormat="1" applyFont="1" applyFill="1" applyBorder="1" applyAlignment="1">
      <alignment horizontal="center" vertical="center" wrapText="1"/>
    </xf>
    <xf numFmtId="4" fontId="19" fillId="33" borderId="20" xfId="0" applyNumberFormat="1" applyFont="1" applyFill="1" applyBorder="1" applyAlignment="1">
      <alignment horizontal="right" vertical="center" wrapText="1"/>
    </xf>
    <xf numFmtId="4" fontId="20" fillId="33" borderId="20" xfId="0" applyNumberFormat="1" applyFont="1" applyFill="1" applyBorder="1" applyAlignment="1">
      <alignment horizontal="right" vertical="center" wrapText="1"/>
    </xf>
    <xf numFmtId="2" fontId="19" fillId="33" borderId="10" xfId="0" applyNumberFormat="1" applyFont="1" applyFill="1" applyBorder="1" applyAlignment="1">
      <alignment vertical="center" wrapText="1"/>
    </xf>
    <xf numFmtId="49" fontId="19" fillId="33" borderId="10" xfId="0" applyNumberFormat="1" applyFont="1" applyFill="1" applyBorder="1" applyAlignment="1">
      <alignment horizontal="center" vertical="center" wrapText="1"/>
    </xf>
    <xf numFmtId="4" fontId="20" fillId="33" borderId="0" xfId="0" applyNumberFormat="1" applyFont="1" applyFill="1" applyAlignment="1">
      <alignment vertical="center"/>
    </xf>
    <xf numFmtId="2" fontId="46" fillId="33" borderId="10" xfId="0" applyNumberFormat="1" applyFont="1" applyFill="1" applyBorder="1" applyAlignment="1">
      <alignment vertical="center" wrapText="1"/>
    </xf>
    <xf numFmtId="0" fontId="49" fillId="33" borderId="10" xfId="0" applyFont="1" applyFill="1" applyBorder="1" applyAlignment="1">
      <alignment horizontal="justify" vertical="center" wrapText="1"/>
    </xf>
    <xf numFmtId="4" fontId="46" fillId="33" borderId="10" xfId="0" applyNumberFormat="1" applyFont="1" applyFill="1" applyBorder="1" applyAlignment="1">
      <alignment horizontal="right" vertical="center" wrapText="1"/>
    </xf>
    <xf numFmtId="0" fontId="19" fillId="33" borderId="22" xfId="0" applyFont="1" applyFill="1" applyBorder="1" applyAlignment="1">
      <alignment horizontal="center" vertical="center" wrapText="1"/>
    </xf>
    <xf numFmtId="0" fontId="19" fillId="33" borderId="12" xfId="0" applyFont="1" applyFill="1" applyBorder="1" applyAlignment="1">
      <alignment horizontal="center" vertical="center" wrapText="1"/>
    </xf>
    <xf numFmtId="0" fontId="19" fillId="33" borderId="0" xfId="0" applyFont="1" applyFill="1" applyAlignment="1">
      <alignment vertical="center"/>
    </xf>
    <xf numFmtId="3" fontId="18" fillId="33" borderId="0" xfId="0" applyNumberFormat="1" applyFont="1" applyFill="1" applyAlignment="1" applyProtection="1">
      <alignment vertical="center"/>
      <protection locked="0"/>
    </xf>
    <xf numFmtId="0" fontId="18" fillId="33" borderId="0" xfId="0" applyFont="1" applyFill="1" applyAlignment="1" applyProtection="1">
      <alignment vertical="center"/>
      <protection locked="0"/>
    </xf>
    <xf numFmtId="0" fontId="27" fillId="33" borderId="23" xfId="0" applyFont="1" applyFill="1" applyBorder="1" applyAlignment="1" quotePrefix="1">
      <alignment horizontal="center" vertical="center" wrapText="1"/>
    </xf>
    <xf numFmtId="2" fontId="27" fillId="33" borderId="23" xfId="0" applyNumberFormat="1" applyFont="1" applyFill="1" applyBorder="1" applyAlignment="1">
      <alignment horizontal="center" vertical="center" wrapText="1"/>
    </xf>
    <xf numFmtId="4" fontId="13" fillId="33" borderId="10" xfId="0" applyNumberFormat="1" applyFont="1" applyFill="1" applyBorder="1" applyAlignment="1" applyProtection="1">
      <alignment vertical="center"/>
      <protection locked="0"/>
    </xf>
    <xf numFmtId="4" fontId="13" fillId="33" borderId="19" xfId="0" applyNumberFormat="1" applyFont="1" applyFill="1" applyBorder="1" applyAlignment="1" applyProtection="1">
      <alignment vertical="center"/>
      <protection locked="0"/>
    </xf>
    <xf numFmtId="4" fontId="13" fillId="33" borderId="24" xfId="0" applyNumberFormat="1" applyFont="1" applyFill="1" applyBorder="1" applyAlignment="1" applyProtection="1">
      <alignment vertical="center"/>
      <protection locked="0"/>
    </xf>
    <xf numFmtId="49" fontId="19" fillId="33" borderId="25" xfId="0" applyNumberFormat="1" applyFont="1" applyFill="1" applyBorder="1" applyAlignment="1" applyProtection="1">
      <alignment horizontal="center" vertical="center"/>
      <protection locked="0"/>
    </xf>
    <xf numFmtId="0" fontId="52" fillId="33" borderId="25" xfId="0" applyFont="1" applyFill="1" applyBorder="1" applyAlignment="1" applyProtection="1">
      <alignment horizontal="left" vertical="center" wrapText="1"/>
      <protection locked="0"/>
    </xf>
    <xf numFmtId="4" fontId="19" fillId="33" borderId="22" xfId="0" applyNumberFormat="1" applyFont="1" applyFill="1" applyBorder="1" applyAlignment="1" applyProtection="1">
      <alignment vertical="center"/>
      <protection locked="0"/>
    </xf>
    <xf numFmtId="4" fontId="19" fillId="33" borderId="12" xfId="0" applyNumberFormat="1" applyFont="1" applyFill="1" applyBorder="1" applyAlignment="1" applyProtection="1">
      <alignment vertical="center"/>
      <protection locked="0"/>
    </xf>
    <xf numFmtId="4" fontId="19" fillId="33" borderId="26" xfId="0" applyNumberFormat="1" applyFont="1" applyFill="1" applyBorder="1" applyAlignment="1" applyProtection="1">
      <alignment vertical="center"/>
      <protection locked="0"/>
    </xf>
    <xf numFmtId="4" fontId="19" fillId="33" borderId="27" xfId="0" applyNumberFormat="1" applyFont="1" applyFill="1" applyBorder="1" applyAlignment="1" applyProtection="1">
      <alignment vertical="center"/>
      <protection locked="0"/>
    </xf>
    <xf numFmtId="4" fontId="13" fillId="13" borderId="28" xfId="0" applyNumberFormat="1" applyFont="1" applyFill="1" applyBorder="1" applyAlignment="1" applyProtection="1">
      <alignment vertical="center"/>
      <protection locked="0"/>
    </xf>
    <xf numFmtId="4" fontId="13" fillId="13" borderId="15" xfId="0" applyNumberFormat="1" applyFont="1" applyFill="1" applyBorder="1" applyAlignment="1" applyProtection="1">
      <alignment vertical="center"/>
      <protection locked="0"/>
    </xf>
    <xf numFmtId="4" fontId="13" fillId="13" borderId="29" xfId="0" applyNumberFormat="1" applyFont="1" applyFill="1" applyBorder="1" applyAlignment="1" applyProtection="1">
      <alignment vertical="center"/>
      <protection locked="0"/>
    </xf>
    <xf numFmtId="4" fontId="13" fillId="13" borderId="30" xfId="0" applyNumberFormat="1" applyFont="1" applyFill="1" applyBorder="1" applyAlignment="1" applyProtection="1">
      <alignment vertical="center"/>
      <protection locked="0"/>
    </xf>
    <xf numFmtId="0" fontId="0" fillId="33" borderId="0" xfId="0" applyFill="1" applyAlignment="1">
      <alignment/>
    </xf>
    <xf numFmtId="49" fontId="18" fillId="33" borderId="18" xfId="0" applyNumberFormat="1" applyFont="1" applyFill="1" applyBorder="1" applyAlignment="1" applyProtection="1">
      <alignment horizontal="center" vertical="center" wrapText="1"/>
      <protection locked="0"/>
    </xf>
    <xf numFmtId="49" fontId="18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18" fillId="33" borderId="10" xfId="59" applyFont="1" applyFill="1" applyBorder="1" applyAlignment="1">
      <alignment horizontal="center" vertical="center" wrapText="1"/>
      <protection/>
    </xf>
    <xf numFmtId="0" fontId="18" fillId="33" borderId="20" xfId="59" applyFont="1" applyFill="1" applyBorder="1" applyAlignment="1">
      <alignment horizontal="center" vertical="center" wrapText="1"/>
      <protection/>
    </xf>
    <xf numFmtId="0" fontId="18" fillId="33" borderId="0" xfId="0" applyFont="1" applyFill="1" applyAlignment="1">
      <alignment horizontal="center"/>
    </xf>
    <xf numFmtId="170" fontId="19" fillId="33" borderId="20" xfId="0" applyNumberFormat="1" applyFont="1" applyFill="1" applyBorder="1" applyAlignment="1">
      <alignment horizontal="center" vertical="center" wrapText="1"/>
    </xf>
    <xf numFmtId="0" fontId="52" fillId="33" borderId="10" xfId="59" applyFont="1" applyFill="1" applyBorder="1" applyAlignment="1">
      <alignment horizontal="center" vertical="center" wrapText="1"/>
      <protection/>
    </xf>
    <xf numFmtId="170" fontId="52" fillId="33" borderId="10" xfId="0" applyNumberFormat="1" applyFont="1" applyFill="1" applyBorder="1" applyAlignment="1">
      <alignment horizontal="center" vertical="center" wrapText="1"/>
    </xf>
    <xf numFmtId="170" fontId="135" fillId="33" borderId="20" xfId="0" applyNumberFormat="1" applyFont="1" applyFill="1" applyBorder="1" applyAlignment="1">
      <alignment horizontal="center" vertical="center" wrapText="1"/>
    </xf>
    <xf numFmtId="4" fontId="136" fillId="33" borderId="0" xfId="0" applyNumberFormat="1" applyFont="1" applyFill="1" applyAlignment="1">
      <alignment horizontal="center" vertical="center" wrapText="1"/>
    </xf>
    <xf numFmtId="0" fontId="11" fillId="33" borderId="0" xfId="0" applyFont="1" applyFill="1" applyAlignment="1">
      <alignment vertical="center"/>
    </xf>
    <xf numFmtId="4" fontId="137" fillId="33" borderId="0" xfId="0" applyNumberFormat="1" applyFont="1" applyFill="1" applyAlignment="1">
      <alignment horizontal="center" vertical="center" wrapText="1"/>
    </xf>
    <xf numFmtId="3" fontId="138" fillId="33" borderId="0" xfId="0" applyNumberFormat="1" applyFont="1" applyFill="1" applyAlignment="1">
      <alignment horizontal="center" vertical="center"/>
    </xf>
    <xf numFmtId="0" fontId="23" fillId="33" borderId="0" xfId="0" applyFont="1" applyFill="1" applyAlignment="1">
      <alignment vertical="center"/>
    </xf>
    <xf numFmtId="0" fontId="131" fillId="33" borderId="0" xfId="0" applyFont="1" applyFill="1" applyAlignment="1">
      <alignment horizontal="center" vertical="center" wrapText="1"/>
    </xf>
    <xf numFmtId="3" fontId="131" fillId="33" borderId="0" xfId="0" applyNumberFormat="1" applyFont="1" applyFill="1" applyBorder="1" applyAlignment="1" applyProtection="1">
      <alignment horizontal="center" vertical="center" wrapText="1"/>
      <protection locked="0"/>
    </xf>
    <xf numFmtId="168" fontId="139" fillId="33" borderId="0" xfId="0" applyNumberFormat="1" applyFont="1" applyFill="1" applyAlignment="1" applyProtection="1">
      <alignment horizontal="center" vertical="center" wrapText="1"/>
      <protection locked="0"/>
    </xf>
    <xf numFmtId="0" fontId="31" fillId="33" borderId="18" xfId="0" applyFont="1" applyFill="1" applyBorder="1" applyAlignment="1">
      <alignment vertical="center"/>
    </xf>
    <xf numFmtId="0" fontId="18" fillId="33" borderId="0" xfId="0" applyFont="1" applyFill="1" applyAlignment="1">
      <alignment/>
    </xf>
    <xf numFmtId="0" fontId="19" fillId="33" borderId="18" xfId="0" applyFont="1" applyFill="1" applyBorder="1" applyAlignment="1">
      <alignment vertical="center"/>
    </xf>
    <xf numFmtId="0" fontId="8" fillId="0" borderId="10" xfId="58" applyNumberFormat="1" applyFont="1" applyFill="1" applyBorder="1" applyAlignment="1" applyProtection="1">
      <alignment horizontal="center" vertical="center" wrapText="1"/>
      <protection/>
    </xf>
    <xf numFmtId="0" fontId="31" fillId="7" borderId="16" xfId="0" applyFont="1" applyFill="1" applyBorder="1" applyAlignment="1">
      <alignment horizontal="center" vertical="center"/>
    </xf>
    <xf numFmtId="0" fontId="21" fillId="13" borderId="10" xfId="58" applyNumberFormat="1" applyFont="1" applyFill="1" applyBorder="1" applyAlignment="1" applyProtection="1">
      <alignment horizontal="center" vertical="center"/>
      <protection/>
    </xf>
    <xf numFmtId="4" fontId="21" fillId="13" borderId="10" xfId="58" applyNumberFormat="1" applyFont="1" applyFill="1" applyBorder="1" applyAlignment="1" applyProtection="1">
      <alignment horizontal="center" vertical="center"/>
      <protection/>
    </xf>
    <xf numFmtId="0" fontId="8" fillId="0" borderId="10" xfId="58" applyNumberFormat="1" applyFont="1" applyFill="1" applyBorder="1" applyAlignment="1" applyProtection="1">
      <alignment horizontal="center" vertical="center"/>
      <protection/>
    </xf>
    <xf numFmtId="0" fontId="54" fillId="0" borderId="0" xfId="0" applyFont="1" applyFill="1" applyBorder="1" applyAlignment="1" applyProtection="1">
      <alignment vertical="top" wrapText="1"/>
      <protection locked="0"/>
    </xf>
    <xf numFmtId="0" fontId="20" fillId="13" borderId="15" xfId="0" applyFont="1" applyFill="1" applyBorder="1" applyAlignment="1">
      <alignment horizontal="center" vertical="center" wrapText="1"/>
    </xf>
    <xf numFmtId="0" fontId="13" fillId="13" borderId="15" xfId="0" applyFont="1" applyFill="1" applyBorder="1" applyAlignment="1" applyProtection="1">
      <alignment vertical="center"/>
      <protection locked="0"/>
    </xf>
    <xf numFmtId="0" fontId="21" fillId="0" borderId="11" xfId="0" applyFont="1" applyFill="1" applyBorder="1" applyAlignment="1" applyProtection="1">
      <alignment horizontal="center" vertical="center" wrapText="1"/>
      <protection locked="0"/>
    </xf>
    <xf numFmtId="49" fontId="20" fillId="0" borderId="15" xfId="0" applyNumberFormat="1" applyFont="1" applyBorder="1" applyAlignment="1" applyProtection="1">
      <alignment horizontal="center" vertical="center" wrapText="1"/>
      <protection locked="0"/>
    </xf>
    <xf numFmtId="0" fontId="21" fillId="0" borderId="15" xfId="0" applyFont="1" applyFill="1" applyBorder="1" applyAlignment="1" applyProtection="1">
      <alignment horizontal="center" vertical="center" wrapText="1"/>
      <protection locked="0"/>
    </xf>
    <xf numFmtId="0" fontId="13" fillId="33" borderId="31" xfId="0" applyFont="1" applyFill="1" applyBorder="1" applyAlignment="1" quotePrefix="1">
      <alignment horizontal="center" vertical="center" wrapText="1"/>
    </xf>
    <xf numFmtId="49" fontId="19" fillId="33" borderId="32" xfId="0" applyNumberFormat="1" applyFont="1" applyFill="1" applyBorder="1" applyAlignment="1" applyProtection="1">
      <alignment horizontal="center" vertical="center"/>
      <protection locked="0"/>
    </xf>
    <xf numFmtId="0" fontId="13" fillId="33" borderId="31" xfId="0" applyFont="1" applyFill="1" applyBorder="1" applyAlignment="1">
      <alignment horizontal="center" vertical="center" wrapText="1"/>
    </xf>
    <xf numFmtId="0" fontId="27" fillId="33" borderId="23" xfId="0" applyFont="1" applyFill="1" applyBorder="1" applyAlignment="1">
      <alignment horizontal="center" vertical="center" wrapText="1"/>
    </xf>
    <xf numFmtId="2" fontId="13" fillId="33" borderId="31" xfId="0" applyNumberFormat="1" applyFont="1" applyFill="1" applyBorder="1" applyAlignment="1">
      <alignment horizontal="center" vertical="center" wrapText="1"/>
    </xf>
    <xf numFmtId="2" fontId="13" fillId="33" borderId="31" xfId="0" applyNumberFormat="1" applyFont="1" applyFill="1" applyBorder="1" applyAlignment="1" quotePrefix="1">
      <alignment vertical="center" wrapText="1"/>
    </xf>
    <xf numFmtId="2" fontId="27" fillId="33" borderId="23" xfId="0" applyNumberFormat="1" applyFont="1" applyFill="1" applyBorder="1" applyAlignment="1" quotePrefix="1">
      <alignment vertical="center" wrapText="1"/>
    </xf>
    <xf numFmtId="0" fontId="52" fillId="33" borderId="32" xfId="0" applyFont="1" applyFill="1" applyBorder="1" applyAlignment="1" applyProtection="1">
      <alignment horizontal="left" vertical="center" wrapText="1"/>
      <protection locked="0"/>
    </xf>
    <xf numFmtId="4" fontId="13" fillId="33" borderId="33" xfId="0" applyNumberFormat="1" applyFont="1" applyFill="1" applyBorder="1" applyAlignment="1" applyProtection="1">
      <alignment vertical="center"/>
      <protection locked="0"/>
    </xf>
    <xf numFmtId="4" fontId="13" fillId="33" borderId="34" xfId="0" applyNumberFormat="1" applyFont="1" applyFill="1" applyBorder="1" applyAlignment="1" applyProtection="1">
      <alignment vertical="center"/>
      <protection locked="0"/>
    </xf>
    <xf numFmtId="4" fontId="13" fillId="33" borderId="35" xfId="0" applyNumberFormat="1" applyFont="1" applyFill="1" applyBorder="1" applyAlignment="1" applyProtection="1">
      <alignment vertical="center"/>
      <protection locked="0"/>
    </xf>
    <xf numFmtId="4" fontId="13" fillId="33" borderId="18" xfId="0" applyNumberFormat="1" applyFont="1" applyFill="1" applyBorder="1" applyAlignment="1" applyProtection="1">
      <alignment vertical="center"/>
      <protection locked="0"/>
    </xf>
    <xf numFmtId="4" fontId="19" fillId="33" borderId="16" xfId="0" applyNumberFormat="1" applyFont="1" applyFill="1" applyBorder="1" applyAlignment="1" applyProtection="1">
      <alignment vertical="center"/>
      <protection locked="0"/>
    </xf>
    <xf numFmtId="4" fontId="19" fillId="33" borderId="13" xfId="0" applyNumberFormat="1" applyFont="1" applyFill="1" applyBorder="1" applyAlignment="1" applyProtection="1">
      <alignment vertical="center"/>
      <protection locked="0"/>
    </xf>
    <xf numFmtId="4" fontId="19" fillId="33" borderId="36" xfId="0" applyNumberFormat="1" applyFont="1" applyFill="1" applyBorder="1" applyAlignment="1" applyProtection="1">
      <alignment vertical="center"/>
      <protection locked="0"/>
    </xf>
    <xf numFmtId="4" fontId="19" fillId="33" borderId="17" xfId="0" applyNumberFormat="1" applyFont="1" applyFill="1" applyBorder="1" applyAlignment="1" applyProtection="1">
      <alignment vertical="center"/>
      <protection locked="0"/>
    </xf>
    <xf numFmtId="4" fontId="13" fillId="33" borderId="33" xfId="0" applyNumberFormat="1" applyFont="1" applyFill="1" applyBorder="1" applyAlignment="1" applyProtection="1">
      <alignment vertical="center"/>
      <protection/>
    </xf>
    <xf numFmtId="4" fontId="19" fillId="33" borderId="22" xfId="0" applyNumberFormat="1" applyFont="1" applyFill="1" applyBorder="1" applyAlignment="1" applyProtection="1">
      <alignment vertical="center"/>
      <protection/>
    </xf>
    <xf numFmtId="4" fontId="19" fillId="33" borderId="16" xfId="0" applyNumberFormat="1" applyFont="1" applyFill="1" applyBorder="1" applyAlignment="1" applyProtection="1">
      <alignment vertical="center"/>
      <protection/>
    </xf>
    <xf numFmtId="4" fontId="19" fillId="33" borderId="37" xfId="0" applyNumberFormat="1" applyFont="1" applyFill="1" applyBorder="1" applyAlignment="1" applyProtection="1">
      <alignment vertical="center"/>
      <protection locked="0"/>
    </xf>
    <xf numFmtId="0" fontId="20" fillId="0" borderId="38" xfId="0" applyFont="1" applyFill="1" applyBorder="1" applyAlignment="1">
      <alignment vertical="center" wrapText="1"/>
    </xf>
    <xf numFmtId="49" fontId="20" fillId="34" borderId="39" xfId="0" applyNumberFormat="1" applyFont="1" applyFill="1" applyBorder="1" applyAlignment="1">
      <alignment horizontal="center" vertical="center" wrapText="1"/>
    </xf>
    <xf numFmtId="49" fontId="20" fillId="34" borderId="20" xfId="0" applyNumberFormat="1" applyFont="1" applyFill="1" applyBorder="1" applyAlignment="1">
      <alignment horizontal="center" vertical="center" wrapText="1"/>
    </xf>
    <xf numFmtId="0" fontId="20" fillId="0" borderId="40" xfId="0" applyFont="1" applyFill="1" applyBorder="1" applyAlignment="1">
      <alignment horizontal="center" vertical="center" wrapText="1"/>
    </xf>
    <xf numFmtId="0" fontId="20" fillId="0" borderId="41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vertical="center" wrapText="1"/>
    </xf>
    <xf numFmtId="0" fontId="47" fillId="33" borderId="18" xfId="0" applyFont="1" applyFill="1" applyBorder="1" applyAlignment="1" quotePrefix="1">
      <alignment horizontal="center" vertical="center" wrapText="1"/>
    </xf>
    <xf numFmtId="0" fontId="47" fillId="33" borderId="10" xfId="0" applyFont="1" applyFill="1" applyBorder="1" applyAlignment="1" quotePrefix="1">
      <alignment horizontal="center" vertical="center" wrapText="1"/>
    </xf>
    <xf numFmtId="2" fontId="47" fillId="33" borderId="10" xfId="0" applyNumberFormat="1" applyFont="1" applyFill="1" applyBorder="1" applyAlignment="1" quotePrefix="1">
      <alignment horizontal="center" vertical="center" wrapText="1"/>
    </xf>
    <xf numFmtId="2" fontId="47" fillId="33" borderId="10" xfId="0" applyNumberFormat="1" applyFont="1" applyFill="1" applyBorder="1" applyAlignment="1" quotePrefix="1">
      <alignment vertical="center" wrapText="1"/>
    </xf>
    <xf numFmtId="4" fontId="47" fillId="33" borderId="10" xfId="0" applyNumberFormat="1" applyFont="1" applyFill="1" applyBorder="1" applyAlignment="1">
      <alignment horizontal="right" vertical="center" wrapText="1"/>
    </xf>
    <xf numFmtId="2" fontId="47" fillId="33" borderId="10" xfId="0" applyNumberFormat="1" applyFont="1" applyFill="1" applyBorder="1" applyAlignment="1">
      <alignment horizontal="left" vertical="center" wrapText="1"/>
    </xf>
    <xf numFmtId="4" fontId="19" fillId="33" borderId="0" xfId="0" applyNumberFormat="1" applyFont="1" applyFill="1" applyAlignment="1">
      <alignment/>
    </xf>
    <xf numFmtId="0" fontId="20" fillId="0" borderId="42" xfId="0" applyFont="1" applyFill="1" applyBorder="1" applyAlignment="1">
      <alignment horizontal="center" vertical="center" wrapText="1"/>
    </xf>
    <xf numFmtId="0" fontId="20" fillId="0" borderId="38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/>
    </xf>
    <xf numFmtId="0" fontId="20" fillId="0" borderId="0" xfId="0" applyFont="1" applyAlignment="1">
      <alignment/>
    </xf>
    <xf numFmtId="0" fontId="20" fillId="33" borderId="12" xfId="0" applyFont="1" applyFill="1" applyBorder="1" applyAlignment="1">
      <alignment horizontal="center" vertical="center" wrapText="1"/>
    </xf>
    <xf numFmtId="4" fontId="48" fillId="33" borderId="10" xfId="0" applyNumberFormat="1" applyFont="1" applyFill="1" applyBorder="1" applyAlignment="1">
      <alignment horizontal="right" vertical="center" wrapText="1"/>
    </xf>
    <xf numFmtId="0" fontId="20" fillId="0" borderId="0" xfId="0" applyFont="1" applyAlignment="1">
      <alignment horizontal="right"/>
    </xf>
    <xf numFmtId="0" fontId="20" fillId="33" borderId="27" xfId="0" applyFont="1" applyFill="1" applyBorder="1" applyAlignment="1">
      <alignment horizontal="center" vertical="center" wrapText="1"/>
    </xf>
    <xf numFmtId="4" fontId="48" fillId="33" borderId="20" xfId="0" applyNumberFormat="1" applyFont="1" applyFill="1" applyBorder="1" applyAlignment="1">
      <alignment horizontal="right" vertical="center" wrapText="1"/>
    </xf>
    <xf numFmtId="0" fontId="19" fillId="33" borderId="43" xfId="0" applyFont="1" applyFill="1" applyBorder="1" applyAlignment="1" quotePrefix="1">
      <alignment horizontal="center" vertical="center" wrapText="1"/>
    </xf>
    <xf numFmtId="0" fontId="19" fillId="33" borderId="11" xfId="0" applyFont="1" applyFill="1" applyBorder="1" applyAlignment="1" quotePrefix="1">
      <alignment horizontal="center" vertical="center" wrapText="1"/>
    </xf>
    <xf numFmtId="2" fontId="19" fillId="33" borderId="11" xfId="0" applyNumberFormat="1" applyFont="1" applyFill="1" applyBorder="1" applyAlignment="1" quotePrefix="1">
      <alignment horizontal="center" vertical="center" wrapText="1"/>
    </xf>
    <xf numFmtId="2" fontId="19" fillId="33" borderId="11" xfId="0" applyNumberFormat="1" applyFont="1" applyFill="1" applyBorder="1" applyAlignment="1" quotePrefix="1">
      <alignment vertical="center" wrapText="1"/>
    </xf>
    <xf numFmtId="2" fontId="20" fillId="13" borderId="15" xfId="0" applyNumberFormat="1" applyFont="1" applyFill="1" applyBorder="1" applyAlignment="1">
      <alignment vertical="center" wrapText="1"/>
    </xf>
    <xf numFmtId="4" fontId="20" fillId="33" borderId="11" xfId="0" applyNumberFormat="1" applyFont="1" applyFill="1" applyBorder="1" applyAlignment="1">
      <alignment horizontal="right" vertical="center" wrapText="1"/>
    </xf>
    <xf numFmtId="4" fontId="20" fillId="13" borderId="15" xfId="0" applyNumberFormat="1" applyFont="1" applyFill="1" applyBorder="1" applyAlignment="1">
      <alignment horizontal="right" vertical="center" wrapText="1"/>
    </xf>
    <xf numFmtId="4" fontId="19" fillId="33" borderId="11" xfId="0" applyNumberFormat="1" applyFont="1" applyFill="1" applyBorder="1" applyAlignment="1">
      <alignment horizontal="right" vertical="center" wrapText="1"/>
    </xf>
    <xf numFmtId="4" fontId="31" fillId="33" borderId="11" xfId="0" applyNumberFormat="1" applyFont="1" applyFill="1" applyBorder="1" applyAlignment="1">
      <alignment horizontal="right" vertical="center" wrapText="1"/>
    </xf>
    <xf numFmtId="4" fontId="19" fillId="33" borderId="44" xfId="0" applyNumberFormat="1" applyFont="1" applyFill="1" applyBorder="1" applyAlignment="1">
      <alignment horizontal="right" vertical="center" wrapText="1"/>
    </xf>
    <xf numFmtId="0" fontId="18" fillId="0" borderId="0" xfId="0" applyFont="1" applyFill="1" applyAlignment="1" applyProtection="1">
      <alignment/>
      <protection locked="0"/>
    </xf>
    <xf numFmtId="4" fontId="140" fillId="0" borderId="10" xfId="0" applyNumberFormat="1" applyFont="1" applyBorder="1" applyAlignment="1">
      <alignment horizontal="center" vertical="center"/>
    </xf>
    <xf numFmtId="0" fontId="141" fillId="0" borderId="0" xfId="0" applyFont="1" applyAlignment="1">
      <alignment vertical="center"/>
    </xf>
    <xf numFmtId="4" fontId="140" fillId="0" borderId="39" xfId="0" applyNumberFormat="1" applyFont="1" applyBorder="1" applyAlignment="1">
      <alignment horizontal="center" vertical="center"/>
    </xf>
    <xf numFmtId="4" fontId="142" fillId="32" borderId="45" xfId="0" applyNumberFormat="1" applyFont="1" applyFill="1" applyBorder="1" applyAlignment="1">
      <alignment horizontal="center" vertical="center"/>
    </xf>
    <xf numFmtId="0" fontId="20" fillId="33" borderId="18" xfId="0" applyFont="1" applyFill="1" applyBorder="1" applyAlignment="1" quotePrefix="1">
      <alignment horizontal="center" vertical="center" wrapText="1"/>
    </xf>
    <xf numFmtId="0" fontId="20" fillId="33" borderId="10" xfId="0" applyFont="1" applyFill="1" applyBorder="1" applyAlignment="1" quotePrefix="1">
      <alignment horizontal="center" vertical="center" wrapText="1"/>
    </xf>
    <xf numFmtId="2" fontId="20" fillId="33" borderId="10" xfId="0" applyNumberFormat="1" applyFont="1" applyFill="1" applyBorder="1" applyAlignment="1" quotePrefix="1">
      <alignment horizontal="center" vertical="center" wrapText="1"/>
    </xf>
    <xf numFmtId="2" fontId="20" fillId="33" borderId="10" xfId="0" applyNumberFormat="1" applyFont="1" applyFill="1" applyBorder="1" applyAlignment="1" quotePrefix="1">
      <alignment vertical="center" wrapText="1"/>
    </xf>
    <xf numFmtId="0" fontId="57" fillId="0" borderId="18" xfId="57" applyFont="1" applyBorder="1" applyAlignment="1">
      <alignment horizontal="center" vertical="center" wrapText="1"/>
      <protection/>
    </xf>
    <xf numFmtId="0" fontId="57" fillId="0" borderId="46" xfId="57" applyFont="1" applyFill="1" applyBorder="1" applyAlignment="1">
      <alignment horizontal="left" vertical="center" wrapText="1"/>
      <protection/>
    </xf>
    <xf numFmtId="4" fontId="12" fillId="0" borderId="10" xfId="0" applyNumberFormat="1" applyFont="1" applyBorder="1" applyAlignment="1">
      <alignment horizontal="center" vertical="center"/>
    </xf>
    <xf numFmtId="4" fontId="13" fillId="0" borderId="20" xfId="0" applyNumberFormat="1" applyFont="1" applyBorder="1" applyAlignment="1">
      <alignment horizontal="center" vertical="center"/>
    </xf>
    <xf numFmtId="4" fontId="20" fillId="34" borderId="10" xfId="0" applyNumberFormat="1" applyFont="1" applyFill="1" applyBorder="1" applyAlignment="1">
      <alignment horizontal="center" vertical="center" wrapText="1"/>
    </xf>
    <xf numFmtId="4" fontId="13" fillId="32" borderId="13" xfId="0" applyNumberFormat="1" applyFont="1" applyFill="1" applyBorder="1" applyAlignment="1">
      <alignment horizontal="center" vertical="center"/>
    </xf>
    <xf numFmtId="0" fontId="20" fillId="33" borderId="11" xfId="0" applyFont="1" applyFill="1" applyBorder="1" applyAlignment="1">
      <alignment horizontal="center" vertical="center" wrapText="1"/>
    </xf>
    <xf numFmtId="0" fontId="20" fillId="0" borderId="46" xfId="0" applyFont="1" applyFill="1" applyBorder="1" applyAlignment="1">
      <alignment vertical="center" wrapText="1"/>
    </xf>
    <xf numFmtId="0" fontId="20" fillId="0" borderId="39" xfId="0" applyFont="1" applyFill="1" applyBorder="1" applyAlignment="1">
      <alignment vertical="center" wrapText="1"/>
    </xf>
    <xf numFmtId="4" fontId="12" fillId="34" borderId="10" xfId="0" applyNumberFormat="1" applyFont="1" applyFill="1" applyBorder="1" applyAlignment="1">
      <alignment horizontal="center" vertical="center" wrapText="1"/>
    </xf>
    <xf numFmtId="0" fontId="57" fillId="0" borderId="18" xfId="0" applyFont="1" applyFill="1" applyBorder="1" applyAlignment="1">
      <alignment horizontal="center" vertical="center" wrapText="1"/>
    </xf>
    <xf numFmtId="0" fontId="57" fillId="0" borderId="46" xfId="0" applyFont="1" applyBorder="1" applyAlignment="1">
      <alignment horizontal="left" vertical="center" wrapText="1"/>
    </xf>
    <xf numFmtId="0" fontId="13" fillId="32" borderId="36" xfId="0" applyFont="1" applyFill="1" applyBorder="1" applyAlignment="1">
      <alignment vertical="center" wrapText="1"/>
    </xf>
    <xf numFmtId="0" fontId="20" fillId="0" borderId="40" xfId="0" applyFont="1" applyFill="1" applyBorder="1" applyAlignment="1">
      <alignment vertical="center" wrapText="1"/>
    </xf>
    <xf numFmtId="0" fontId="20" fillId="33" borderId="42" xfId="0" applyFont="1" applyFill="1" applyBorder="1" applyAlignment="1">
      <alignment horizontal="center" vertical="center" wrapText="1"/>
    </xf>
    <xf numFmtId="0" fontId="13" fillId="6" borderId="10" xfId="0" applyFont="1" applyFill="1" applyBorder="1" applyAlignment="1">
      <alignment horizontal="center" vertical="center" wrapText="1"/>
    </xf>
    <xf numFmtId="2" fontId="13" fillId="6" borderId="10" xfId="0" applyNumberFormat="1" applyFont="1" applyFill="1" applyBorder="1" applyAlignment="1">
      <alignment horizontal="center" vertical="center" wrapText="1"/>
    </xf>
    <xf numFmtId="2" fontId="13" fillId="6" borderId="10" xfId="0" applyNumberFormat="1" applyFont="1" applyFill="1" applyBorder="1" applyAlignment="1" quotePrefix="1">
      <alignment vertical="center" wrapText="1"/>
    </xf>
    <xf numFmtId="0" fontId="27" fillId="36" borderId="10" xfId="0" applyFont="1" applyFill="1" applyBorder="1" applyAlignment="1">
      <alignment horizontal="center" vertical="center" wrapText="1"/>
    </xf>
    <xf numFmtId="2" fontId="27" fillId="36" borderId="10" xfId="0" applyNumberFormat="1" applyFont="1" applyFill="1" applyBorder="1" applyAlignment="1">
      <alignment horizontal="center" vertical="center" wrapText="1"/>
    </xf>
    <xf numFmtId="2" fontId="27" fillId="36" borderId="10" xfId="0" applyNumberFormat="1" applyFont="1" applyFill="1" applyBorder="1" applyAlignment="1" quotePrefix="1">
      <alignment vertical="center" wrapText="1"/>
    </xf>
    <xf numFmtId="0" fontId="143" fillId="0" borderId="0" xfId="0" applyFont="1" applyAlignment="1">
      <alignment/>
    </xf>
    <xf numFmtId="4" fontId="143" fillId="0" borderId="0" xfId="0" applyNumberFormat="1" applyFont="1" applyAlignment="1">
      <alignment/>
    </xf>
    <xf numFmtId="0" fontId="143" fillId="0" borderId="0" xfId="0" applyFont="1" applyFill="1" applyAlignment="1">
      <alignment/>
    </xf>
    <xf numFmtId="0" fontId="57" fillId="0" borderId="11" xfId="0" applyFont="1" applyBorder="1" applyAlignment="1">
      <alignment vertical="center" wrapText="1"/>
    </xf>
    <xf numFmtId="4" fontId="144" fillId="0" borderId="0" xfId="0" applyNumberFormat="1" applyFont="1" applyAlignment="1">
      <alignment horizontal="center"/>
    </xf>
    <xf numFmtId="1" fontId="20" fillId="33" borderId="10" xfId="0" applyNumberFormat="1" applyFont="1" applyFill="1" applyBorder="1" applyAlignment="1">
      <alignment horizontal="center" vertical="center" wrapText="1"/>
    </xf>
    <xf numFmtId="1" fontId="19" fillId="33" borderId="10" xfId="0" applyNumberFormat="1" applyFont="1" applyFill="1" applyBorder="1" applyAlignment="1">
      <alignment horizontal="center" vertical="center" wrapText="1"/>
    </xf>
    <xf numFmtId="1" fontId="52" fillId="33" borderId="10" xfId="0" applyNumberFormat="1" applyFont="1" applyFill="1" applyBorder="1" applyAlignment="1">
      <alignment horizontal="center" vertical="center" wrapText="1"/>
    </xf>
    <xf numFmtId="0" fontId="145" fillId="0" borderId="0" xfId="0" applyFont="1" applyAlignment="1">
      <alignment/>
    </xf>
    <xf numFmtId="0" fontId="145" fillId="0" borderId="0" xfId="0" applyFont="1" applyAlignment="1" applyProtection="1">
      <alignment vertical="top" wrapText="1"/>
      <protection locked="0"/>
    </xf>
    <xf numFmtId="0" fontId="146" fillId="0" borderId="0" xfId="0" applyFont="1" applyBorder="1" applyAlignment="1" applyProtection="1">
      <alignment horizontal="center" vertical="center" wrapText="1"/>
      <protection locked="0"/>
    </xf>
    <xf numFmtId="3" fontId="147" fillId="33" borderId="0" xfId="0" applyNumberFormat="1" applyFont="1" applyFill="1" applyBorder="1" applyAlignment="1" applyProtection="1">
      <alignment vertical="center"/>
      <protection locked="0"/>
    </xf>
    <xf numFmtId="168" fontId="148" fillId="33" borderId="0" xfId="0" applyNumberFormat="1" applyFont="1" applyFill="1" applyAlignment="1" applyProtection="1">
      <alignment vertical="center"/>
      <protection locked="0"/>
    </xf>
    <xf numFmtId="0" fontId="148" fillId="33" borderId="0" xfId="0" applyFont="1" applyFill="1" applyAlignment="1">
      <alignment vertical="center"/>
    </xf>
    <xf numFmtId="0" fontId="148" fillId="0" borderId="0" xfId="0" applyFont="1" applyAlignment="1">
      <alignment vertical="center"/>
    </xf>
    <xf numFmtId="0" fontId="148" fillId="0" borderId="0" xfId="0" applyFont="1" applyAlignment="1">
      <alignment/>
    </xf>
    <xf numFmtId="4" fontId="140" fillId="33" borderId="10" xfId="0" applyNumberFormat="1" applyFont="1" applyFill="1" applyBorder="1" applyAlignment="1">
      <alignment horizontal="center" vertical="center"/>
    </xf>
    <xf numFmtId="0" fontId="131" fillId="33" borderId="0" xfId="0" applyFont="1" applyFill="1" applyAlignment="1">
      <alignment vertical="center"/>
    </xf>
    <xf numFmtId="3" fontId="136" fillId="33" borderId="0" xfId="0" applyNumberFormat="1" applyFont="1" applyFill="1" applyAlignment="1">
      <alignment horizontal="center" vertical="center"/>
    </xf>
    <xf numFmtId="0" fontId="149" fillId="33" borderId="0" xfId="0" applyFont="1" applyFill="1" applyAlignment="1">
      <alignment vertical="center"/>
    </xf>
    <xf numFmtId="3" fontId="150" fillId="33" borderId="0" xfId="0" applyNumberFormat="1" applyFont="1" applyFill="1" applyAlignment="1">
      <alignment horizontal="center" vertical="center"/>
    </xf>
    <xf numFmtId="0" fontId="151" fillId="33" borderId="0" xfId="0" applyFont="1" applyFill="1" applyAlignment="1">
      <alignment vertical="center"/>
    </xf>
    <xf numFmtId="3" fontId="149" fillId="33" borderId="0" xfId="0" applyNumberFormat="1" applyFont="1" applyFill="1" applyAlignment="1">
      <alignment horizontal="center" vertical="center"/>
    </xf>
    <xf numFmtId="4" fontId="139" fillId="33" borderId="10" xfId="0" applyNumberFormat="1" applyFont="1" applyFill="1" applyBorder="1" applyAlignment="1">
      <alignment horizontal="center" vertical="center"/>
    </xf>
    <xf numFmtId="0" fontId="152" fillId="33" borderId="0" xfId="0" applyFont="1" applyFill="1" applyAlignment="1">
      <alignment vertical="center"/>
    </xf>
    <xf numFmtId="0" fontId="132" fillId="33" borderId="0" xfId="0" applyFont="1" applyFill="1" applyAlignment="1">
      <alignment vertical="center"/>
    </xf>
    <xf numFmtId="49" fontId="152" fillId="33" borderId="0" xfId="0" applyNumberFormat="1" applyFont="1" applyFill="1" applyBorder="1" applyAlignment="1" applyProtection="1">
      <alignment horizontal="center" vertical="center"/>
      <protection locked="0"/>
    </xf>
    <xf numFmtId="0" fontId="153" fillId="33" borderId="0" xfId="0" applyFont="1" applyFill="1" applyBorder="1" applyAlignment="1" applyProtection="1">
      <alignment horizontal="left" vertical="center" wrapText="1"/>
      <protection locked="0"/>
    </xf>
    <xf numFmtId="49" fontId="148" fillId="33" borderId="0" xfId="0" applyNumberFormat="1" applyFont="1" applyFill="1" applyAlignment="1" applyProtection="1">
      <alignment horizontal="center" vertical="center"/>
      <protection locked="0"/>
    </xf>
    <xf numFmtId="0" fontId="148" fillId="33" borderId="0" xfId="0" applyFont="1" applyFill="1" applyAlignment="1" applyProtection="1">
      <alignment horizontal="left" vertical="center" wrapText="1"/>
      <protection locked="0"/>
    </xf>
    <xf numFmtId="0" fontId="148" fillId="33" borderId="0" xfId="0" applyFont="1" applyFill="1" applyAlignment="1" applyProtection="1">
      <alignment vertical="center"/>
      <protection locked="0"/>
    </xf>
    <xf numFmtId="0" fontId="148" fillId="33" borderId="0" xfId="0" applyFont="1" applyFill="1" applyAlignment="1">
      <alignment horizontal="left" vertical="center" wrapText="1"/>
    </xf>
    <xf numFmtId="0" fontId="152" fillId="0" borderId="0" xfId="0" applyFont="1" applyAlignment="1">
      <alignment vertical="center"/>
    </xf>
    <xf numFmtId="0" fontId="148" fillId="0" borderId="0" xfId="0" applyFont="1" applyFill="1" applyAlignment="1">
      <alignment vertical="center"/>
    </xf>
    <xf numFmtId="0" fontId="148" fillId="0" borderId="0" xfId="0" applyFont="1" applyAlignment="1">
      <alignment horizontal="left" vertical="center" wrapText="1"/>
    </xf>
    <xf numFmtId="3" fontId="136" fillId="0" borderId="0" xfId="0" applyNumberFormat="1" applyFont="1" applyFill="1" applyAlignment="1">
      <alignment horizontal="center" vertical="center"/>
    </xf>
    <xf numFmtId="0" fontId="152" fillId="0" borderId="0" xfId="0" applyFont="1" applyFill="1" applyAlignment="1">
      <alignment vertical="center"/>
    </xf>
    <xf numFmtId="4" fontId="7" fillId="33" borderId="20" xfId="0" applyNumberFormat="1" applyFont="1" applyFill="1" applyBorder="1" applyAlignment="1">
      <alignment horizontal="center" vertical="center"/>
    </xf>
    <xf numFmtId="3" fontId="132" fillId="35" borderId="0" xfId="0" applyNumberFormat="1" applyFont="1" applyFill="1" applyAlignment="1">
      <alignment horizontal="center" vertical="center" wrapText="1"/>
    </xf>
    <xf numFmtId="4" fontId="6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4" fontId="131" fillId="0" borderId="0" xfId="0" applyNumberFormat="1" applyFont="1" applyFill="1" applyAlignment="1">
      <alignment vertical="center"/>
    </xf>
    <xf numFmtId="3" fontId="59" fillId="33" borderId="0" xfId="0" applyNumberFormat="1" applyFont="1" applyFill="1" applyAlignment="1">
      <alignment horizontal="center" vertical="center" wrapText="1"/>
    </xf>
    <xf numFmtId="3" fontId="60" fillId="33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49" fontId="19" fillId="0" borderId="47" xfId="0" applyNumberFormat="1" applyFont="1" applyBorder="1" applyAlignment="1" applyProtection="1">
      <alignment horizontal="center" vertical="center" wrapText="1"/>
      <protection locked="0"/>
    </xf>
    <xf numFmtId="49" fontId="19" fillId="0" borderId="48" xfId="0" applyNumberFormat="1" applyFont="1" applyBorder="1" applyAlignment="1" applyProtection="1">
      <alignment horizontal="center" vertical="center" wrapText="1"/>
      <protection locked="0"/>
    </xf>
    <xf numFmtId="0" fontId="3" fillId="0" borderId="48" xfId="0" applyFont="1" applyBorder="1" applyAlignment="1" applyProtection="1">
      <alignment horizontal="center" vertical="center" wrapText="1"/>
      <protection locked="0"/>
    </xf>
    <xf numFmtId="0" fontId="39" fillId="0" borderId="48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9" fillId="0" borderId="49" xfId="0" applyFont="1" applyBorder="1" applyAlignment="1">
      <alignment horizontal="center" vertical="center" wrapText="1"/>
    </xf>
    <xf numFmtId="0" fontId="154" fillId="33" borderId="10" xfId="0" applyFont="1" applyFill="1" applyBorder="1" applyAlignment="1">
      <alignment horizontal="left" vertical="center" wrapText="1"/>
    </xf>
    <xf numFmtId="4" fontId="155" fillId="33" borderId="10" xfId="0" applyNumberFormat="1" applyFont="1" applyFill="1" applyBorder="1" applyAlignment="1">
      <alignment horizontal="center" vertical="center" wrapText="1"/>
    </xf>
    <xf numFmtId="4" fontId="154" fillId="33" borderId="10" xfId="0" applyNumberFormat="1" applyFont="1" applyFill="1" applyBorder="1" applyAlignment="1">
      <alignment horizontal="center" vertical="center"/>
    </xf>
    <xf numFmtId="49" fontId="154" fillId="33" borderId="10" xfId="0" applyNumberFormat="1" applyFont="1" applyFill="1" applyBorder="1" applyAlignment="1">
      <alignment horizontal="center" vertical="center" wrapText="1"/>
    </xf>
    <xf numFmtId="2" fontId="154" fillId="33" borderId="10" xfId="0" applyNumberFormat="1" applyFont="1" applyFill="1" applyBorder="1" applyAlignment="1">
      <alignment vertical="center" wrapText="1"/>
    </xf>
    <xf numFmtId="3" fontId="156" fillId="33" borderId="0" xfId="0" applyNumberFormat="1" applyFont="1" applyFill="1" applyAlignment="1">
      <alignment horizontal="center" vertical="center" wrapText="1"/>
    </xf>
    <xf numFmtId="3" fontId="157" fillId="33" borderId="0" xfId="0" applyNumberFormat="1" applyFont="1" applyFill="1" applyAlignment="1">
      <alignment horizontal="center" vertical="center"/>
    </xf>
    <xf numFmtId="4" fontId="158" fillId="0" borderId="0" xfId="0" applyNumberFormat="1" applyFont="1" applyFill="1" applyAlignment="1">
      <alignment vertical="center"/>
    </xf>
    <xf numFmtId="0" fontId="158" fillId="33" borderId="0" xfId="0" applyFont="1" applyFill="1" applyAlignment="1">
      <alignment vertical="center"/>
    </xf>
    <xf numFmtId="2" fontId="154" fillId="33" borderId="10" xfId="0" applyNumberFormat="1" applyFont="1" applyFill="1" applyBorder="1" applyAlignment="1" quotePrefix="1">
      <alignment vertical="center" wrapText="1"/>
    </xf>
    <xf numFmtId="4" fontId="158" fillId="33" borderId="0" xfId="0" applyNumberFormat="1" applyFont="1" applyFill="1" applyAlignment="1">
      <alignment vertical="center"/>
    </xf>
    <xf numFmtId="3" fontId="157" fillId="0" borderId="0" xfId="0" applyNumberFormat="1" applyFont="1" applyFill="1" applyAlignment="1">
      <alignment horizontal="center" vertical="center"/>
    </xf>
    <xf numFmtId="0" fontId="158" fillId="0" borderId="0" xfId="0" applyFont="1" applyFill="1" applyAlignment="1">
      <alignment vertical="center"/>
    </xf>
    <xf numFmtId="0" fontId="154" fillId="33" borderId="10" xfId="0" applyFont="1" applyFill="1" applyBorder="1" applyAlignment="1" applyProtection="1">
      <alignment horizontal="left" vertical="center" wrapText="1"/>
      <protection locked="0"/>
    </xf>
    <xf numFmtId="0" fontId="13" fillId="6" borderId="10" xfId="0" applyFont="1" applyFill="1" applyBorder="1" applyAlignment="1" quotePrefix="1">
      <alignment horizontal="center" vertical="center" wrapText="1"/>
    </xf>
    <xf numFmtId="4" fontId="13" fillId="6" borderId="10" xfId="0" applyNumberFormat="1" applyFont="1" applyFill="1" applyBorder="1" applyAlignment="1" quotePrefix="1">
      <alignment horizontal="center" vertical="center" wrapText="1"/>
    </xf>
    <xf numFmtId="0" fontId="27" fillId="36" borderId="10" xfId="0" applyFont="1" applyFill="1" applyBorder="1" applyAlignment="1" quotePrefix="1">
      <alignment horizontal="center" vertical="center" wrapText="1"/>
    </xf>
    <xf numFmtId="4" fontId="27" fillId="36" borderId="10" xfId="0" applyNumberFormat="1" applyFont="1" applyFill="1" applyBorder="1" applyAlignment="1" quotePrefix="1">
      <alignment horizontal="center" vertical="center" wrapText="1"/>
    </xf>
    <xf numFmtId="4" fontId="60" fillId="33" borderId="0" xfId="0" applyNumberFormat="1" applyFont="1" applyFill="1" applyAlignment="1">
      <alignment horizontal="center" vertical="center" wrapText="1"/>
    </xf>
    <xf numFmtId="4" fontId="28" fillId="33" borderId="0" xfId="0" applyNumberFormat="1" applyFont="1" applyFill="1" applyAlignment="1">
      <alignment horizontal="center" vertical="center" wrapText="1"/>
    </xf>
    <xf numFmtId="3" fontId="61" fillId="33" borderId="0" xfId="0" applyNumberFormat="1" applyFont="1" applyFill="1" applyAlignment="1">
      <alignment horizontal="center" vertical="center"/>
    </xf>
    <xf numFmtId="3" fontId="156" fillId="33" borderId="0" xfId="0" applyNumberFormat="1" applyFont="1" applyFill="1" applyBorder="1" applyAlignment="1">
      <alignment horizontal="center" vertical="center" wrapText="1"/>
    </xf>
    <xf numFmtId="3" fontId="157" fillId="33" borderId="0" xfId="0" applyNumberFormat="1" applyFont="1" applyFill="1" applyBorder="1" applyAlignment="1">
      <alignment horizontal="center" vertical="center"/>
    </xf>
    <xf numFmtId="0" fontId="158" fillId="33" borderId="0" xfId="0" applyFont="1" applyFill="1" applyBorder="1" applyAlignment="1">
      <alignment vertical="center"/>
    </xf>
    <xf numFmtId="3" fontId="11" fillId="33" borderId="0" xfId="0" applyNumberFormat="1" applyFont="1" applyFill="1" applyAlignment="1">
      <alignment horizontal="center" vertical="center"/>
    </xf>
    <xf numFmtId="2" fontId="12" fillId="0" borderId="10" xfId="0" applyNumberFormat="1" applyFont="1" applyFill="1" applyBorder="1" applyAlignment="1" quotePrefix="1">
      <alignment vertical="center" wrapText="1"/>
    </xf>
    <xf numFmtId="3" fontId="59" fillId="35" borderId="0" xfId="0" applyNumberFormat="1" applyFont="1" applyFill="1" applyAlignment="1">
      <alignment horizontal="center" vertical="center" wrapText="1"/>
    </xf>
    <xf numFmtId="3" fontId="60" fillId="0" borderId="0" xfId="0" applyNumberFormat="1" applyFont="1" applyFill="1" applyAlignment="1">
      <alignment horizontal="center" vertical="center"/>
    </xf>
    <xf numFmtId="0" fontId="12" fillId="33" borderId="10" xfId="0" applyFont="1" applyFill="1" applyBorder="1" applyAlignment="1">
      <alignment vertical="center" wrapText="1"/>
    </xf>
    <xf numFmtId="0" fontId="0" fillId="33" borderId="0" xfId="0" applyFont="1" applyFill="1" applyAlignment="1">
      <alignment vertical="center"/>
    </xf>
    <xf numFmtId="0" fontId="25" fillId="7" borderId="10" xfId="0" applyFont="1" applyFill="1" applyBorder="1" applyAlignment="1">
      <alignment horizontal="center" vertical="center"/>
    </xf>
    <xf numFmtId="0" fontId="10" fillId="7" borderId="10" xfId="0" applyFont="1" applyFill="1" applyBorder="1" applyAlignment="1">
      <alignment horizontal="left" vertical="center" wrapText="1"/>
    </xf>
    <xf numFmtId="0" fontId="10" fillId="7" borderId="10" xfId="0" applyFont="1" applyFill="1" applyBorder="1" applyAlignment="1">
      <alignment horizontal="center" vertical="center" wrapText="1"/>
    </xf>
    <xf numFmtId="4" fontId="10" fillId="7" borderId="10" xfId="0" applyNumberFormat="1" applyFont="1" applyFill="1" applyBorder="1" applyAlignment="1">
      <alignment horizontal="center" vertical="center"/>
    </xf>
    <xf numFmtId="0" fontId="6" fillId="33" borderId="0" xfId="0" applyFont="1" applyFill="1" applyAlignment="1">
      <alignment horizontal="center" vertical="center" wrapText="1"/>
    </xf>
    <xf numFmtId="2" fontId="159" fillId="33" borderId="10" xfId="0" applyNumberFormat="1" applyFont="1" applyFill="1" applyBorder="1" applyAlignment="1">
      <alignment vertical="center" wrapText="1"/>
    </xf>
    <xf numFmtId="3" fontId="52" fillId="33" borderId="10" xfId="55" applyNumberFormat="1" applyFont="1" applyFill="1" applyBorder="1" applyAlignment="1">
      <alignment horizontal="center" vertical="center" wrapText="1"/>
      <protection/>
    </xf>
    <xf numFmtId="9" fontId="52" fillId="33" borderId="10" xfId="0" applyNumberFormat="1" applyFont="1" applyFill="1" applyBorder="1" applyAlignment="1">
      <alignment horizontal="center" vertical="center" wrapText="1"/>
    </xf>
    <xf numFmtId="0" fontId="20" fillId="0" borderId="50" xfId="0" applyFont="1" applyFill="1" applyBorder="1" applyAlignment="1">
      <alignment horizontal="center" vertical="center" wrapText="1"/>
    </xf>
    <xf numFmtId="4" fontId="19" fillId="0" borderId="0" xfId="0" applyNumberFormat="1" applyFont="1" applyAlignment="1">
      <alignment horizontal="center"/>
    </xf>
    <xf numFmtId="170" fontId="19" fillId="33" borderId="10" xfId="0" applyNumberFormat="1" applyFont="1" applyFill="1" applyBorder="1" applyAlignment="1">
      <alignment horizontal="center" vertical="center" wrapText="1"/>
    </xf>
    <xf numFmtId="9" fontId="52" fillId="33" borderId="20" xfId="0" applyNumberFormat="1" applyFont="1" applyFill="1" applyBorder="1" applyAlignment="1">
      <alignment horizontal="center" vertical="center" wrapText="1"/>
    </xf>
    <xf numFmtId="4" fontId="160" fillId="0" borderId="0" xfId="0" applyNumberFormat="1" applyFont="1" applyAlignment="1">
      <alignment/>
    </xf>
    <xf numFmtId="0" fontId="160" fillId="0" borderId="0" xfId="0" applyFont="1" applyAlignment="1">
      <alignment horizontal="center"/>
    </xf>
    <xf numFmtId="4" fontId="143" fillId="0" borderId="0" xfId="0" applyNumberFormat="1" applyFont="1" applyAlignment="1">
      <alignment/>
    </xf>
    <xf numFmtId="3" fontId="145" fillId="33" borderId="0" xfId="0" applyNumberFormat="1" applyFont="1" applyFill="1" applyAlignment="1" applyProtection="1">
      <alignment horizontal="center" vertical="center"/>
      <protection locked="0"/>
    </xf>
    <xf numFmtId="0" fontId="20" fillId="0" borderId="10" xfId="0" applyFont="1" applyFill="1" applyBorder="1" applyAlignment="1">
      <alignment vertical="center"/>
    </xf>
    <xf numFmtId="0" fontId="19" fillId="0" borderId="10" xfId="0" applyFont="1" applyFill="1" applyBorder="1" applyAlignment="1">
      <alignment vertical="center"/>
    </xf>
    <xf numFmtId="0" fontId="21" fillId="33" borderId="0" xfId="0" applyFont="1" applyFill="1" applyAlignment="1">
      <alignment/>
    </xf>
    <xf numFmtId="4" fontId="20" fillId="0" borderId="0" xfId="0" applyNumberFormat="1" applyFont="1" applyAlignment="1">
      <alignment/>
    </xf>
    <xf numFmtId="4" fontId="63" fillId="0" borderId="0" xfId="0" applyNumberFormat="1" applyFont="1" applyAlignment="1">
      <alignment/>
    </xf>
    <xf numFmtId="3" fontId="64" fillId="0" borderId="0" xfId="0" applyNumberFormat="1" applyFont="1" applyAlignment="1">
      <alignment/>
    </xf>
    <xf numFmtId="0" fontId="31" fillId="33" borderId="46" xfId="0" applyFont="1" applyFill="1" applyBorder="1" applyAlignment="1">
      <alignment vertical="center" wrapText="1"/>
    </xf>
    <xf numFmtId="0" fontId="19" fillId="33" borderId="46" xfId="0" applyFont="1" applyFill="1" applyBorder="1" applyAlignment="1">
      <alignment vertical="center" wrapText="1"/>
    </xf>
    <xf numFmtId="0" fontId="31" fillId="7" borderId="36" xfId="0" applyFont="1" applyFill="1" applyBorder="1" applyAlignment="1">
      <alignment vertical="center"/>
    </xf>
    <xf numFmtId="0" fontId="20" fillId="0" borderId="1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vertical="center" wrapText="1"/>
    </xf>
    <xf numFmtId="4" fontId="20" fillId="0" borderId="10" xfId="0" applyNumberFormat="1" applyFont="1" applyFill="1" applyBorder="1" applyAlignment="1">
      <alignment vertical="center"/>
    </xf>
    <xf numFmtId="4" fontId="19" fillId="0" borderId="10" xfId="0" applyNumberFormat="1" applyFont="1" applyFill="1" applyBorder="1" applyAlignment="1">
      <alignment vertical="center"/>
    </xf>
    <xf numFmtId="0" fontId="20" fillId="30" borderId="10" xfId="0" applyFont="1" applyFill="1" applyBorder="1" applyAlignment="1">
      <alignment vertical="center"/>
    </xf>
    <xf numFmtId="0" fontId="20" fillId="30" borderId="10" xfId="0" applyFont="1" applyFill="1" applyBorder="1" applyAlignment="1">
      <alignment vertical="center" wrapText="1"/>
    </xf>
    <xf numFmtId="4" fontId="20" fillId="30" borderId="10" xfId="0" applyNumberFormat="1" applyFont="1" applyFill="1" applyBorder="1" applyAlignment="1">
      <alignment vertical="center"/>
    </xf>
    <xf numFmtId="4" fontId="31" fillId="33" borderId="10" xfId="0" applyNumberFormat="1" applyFont="1" applyFill="1" applyBorder="1" applyAlignment="1">
      <alignment horizontal="right" vertical="center"/>
    </xf>
    <xf numFmtId="4" fontId="31" fillId="33" borderId="20" xfId="0" applyNumberFormat="1" applyFont="1" applyFill="1" applyBorder="1" applyAlignment="1">
      <alignment horizontal="right" vertical="center"/>
    </xf>
    <xf numFmtId="4" fontId="19" fillId="33" borderId="10" xfId="0" applyNumberFormat="1" applyFont="1" applyFill="1" applyBorder="1" applyAlignment="1">
      <alignment horizontal="right" vertical="center"/>
    </xf>
    <xf numFmtId="4" fontId="31" fillId="7" borderId="13" xfId="0" applyNumberFormat="1" applyFont="1" applyFill="1" applyBorder="1" applyAlignment="1">
      <alignment horizontal="right" vertical="center"/>
    </xf>
    <xf numFmtId="4" fontId="13" fillId="32" borderId="17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/>
    </xf>
    <xf numFmtId="0" fontId="21" fillId="0" borderId="51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wrapText="1"/>
    </xf>
    <xf numFmtId="0" fontId="55" fillId="0" borderId="0" xfId="0" applyFont="1" applyFill="1" applyBorder="1" applyAlignment="1">
      <alignment horizontal="center" vertical="top" wrapText="1"/>
    </xf>
    <xf numFmtId="49" fontId="20" fillId="33" borderId="10" xfId="0" applyNumberFormat="1" applyFont="1" applyFill="1" applyBorder="1" applyAlignment="1">
      <alignment horizontal="center" vertical="center" wrapText="1"/>
    </xf>
    <xf numFmtId="0" fontId="47" fillId="33" borderId="18" xfId="0" applyFont="1" applyFill="1" applyBorder="1" applyAlignment="1">
      <alignment vertical="center"/>
    </xf>
    <xf numFmtId="0" fontId="19" fillId="33" borderId="43" xfId="0" applyFont="1" applyFill="1" applyBorder="1" applyAlignment="1">
      <alignment vertical="center"/>
    </xf>
    <xf numFmtId="4" fontId="19" fillId="33" borderId="11" xfId="0" applyNumberFormat="1" applyFont="1" applyFill="1" applyBorder="1" applyAlignment="1">
      <alignment horizontal="right" vertical="center"/>
    </xf>
    <xf numFmtId="4" fontId="19" fillId="33" borderId="52" xfId="0" applyNumberFormat="1" applyFont="1" applyFill="1" applyBorder="1" applyAlignment="1">
      <alignment horizontal="right" vertical="center"/>
    </xf>
    <xf numFmtId="0" fontId="20" fillId="33" borderId="43" xfId="0" applyFont="1" applyFill="1" applyBorder="1" applyAlignment="1">
      <alignment vertical="center"/>
    </xf>
    <xf numFmtId="171" fontId="31" fillId="33" borderId="10" xfId="0" applyNumberFormat="1" applyFont="1" applyFill="1" applyBorder="1" applyAlignment="1">
      <alignment horizontal="right" vertical="center"/>
    </xf>
    <xf numFmtId="4" fontId="20" fillId="33" borderId="10" xfId="0" applyNumberFormat="1" applyFont="1" applyFill="1" applyBorder="1" applyAlignment="1">
      <alignment horizontal="right" vertical="center"/>
    </xf>
    <xf numFmtId="4" fontId="47" fillId="33" borderId="10" xfId="0" applyNumberFormat="1" applyFont="1" applyFill="1" applyBorder="1" applyAlignment="1">
      <alignment horizontal="right" vertical="center"/>
    </xf>
    <xf numFmtId="4" fontId="20" fillId="33" borderId="11" xfId="0" applyNumberFormat="1" applyFont="1" applyFill="1" applyBorder="1" applyAlignment="1">
      <alignment horizontal="right" vertical="center"/>
    </xf>
    <xf numFmtId="0" fontId="19" fillId="0" borderId="0" xfId="0" applyFont="1" applyFill="1" applyAlignment="1" applyProtection="1">
      <alignment horizontal="left" vertical="center" wrapText="1"/>
      <protection locked="0"/>
    </xf>
    <xf numFmtId="0" fontId="29" fillId="0" borderId="53" xfId="0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 wrapText="1"/>
    </xf>
    <xf numFmtId="0" fontId="42" fillId="0" borderId="0" xfId="0" applyFont="1" applyFill="1" applyAlignment="1">
      <alignment horizontal="center" vertical="center" wrapText="1"/>
    </xf>
    <xf numFmtId="0" fontId="65" fillId="0" borderId="0" xfId="0" applyFont="1" applyFill="1" applyBorder="1" applyAlignment="1">
      <alignment horizontal="left" wrapText="1" indent="5"/>
    </xf>
    <xf numFmtId="0" fontId="56" fillId="0" borderId="0" xfId="0" applyFont="1" applyFill="1" applyBorder="1" applyAlignment="1">
      <alignment horizontal="left" vertical="top" wrapText="1" indent="5"/>
    </xf>
    <xf numFmtId="0" fontId="29" fillId="0" borderId="53" xfId="0" applyFont="1" applyFill="1" applyBorder="1" applyAlignment="1">
      <alignment horizontal="center" vertical="center"/>
    </xf>
    <xf numFmtId="0" fontId="29" fillId="0" borderId="14" xfId="0" applyFont="1" applyFill="1" applyBorder="1" applyAlignment="1">
      <alignment horizontal="center" vertical="center"/>
    </xf>
    <xf numFmtId="0" fontId="29" fillId="0" borderId="30" xfId="0" applyFont="1" applyFill="1" applyBorder="1" applyAlignment="1">
      <alignment horizontal="center" vertical="center" wrapText="1"/>
    </xf>
    <xf numFmtId="0" fontId="29" fillId="0" borderId="50" xfId="0" applyFont="1" applyFill="1" applyBorder="1" applyAlignment="1">
      <alignment horizontal="center" vertical="center" wrapText="1"/>
    </xf>
    <xf numFmtId="0" fontId="29" fillId="0" borderId="54" xfId="0" applyFont="1" applyFill="1" applyBorder="1" applyAlignment="1">
      <alignment horizontal="center" vertical="center" wrapText="1"/>
    </xf>
    <xf numFmtId="0" fontId="29" fillId="0" borderId="55" xfId="0" applyFont="1" applyFill="1" applyBorder="1" applyAlignment="1">
      <alignment horizontal="center" vertical="center" wrapText="1"/>
    </xf>
    <xf numFmtId="0" fontId="13" fillId="0" borderId="11" xfId="58" applyNumberFormat="1" applyFont="1" applyFill="1" applyBorder="1" applyAlignment="1" applyProtection="1">
      <alignment horizontal="center" vertical="center" wrapText="1"/>
      <protection/>
    </xf>
    <xf numFmtId="0" fontId="13" fillId="0" borderId="12" xfId="58" applyNumberFormat="1" applyFont="1" applyFill="1" applyBorder="1" applyAlignment="1" applyProtection="1">
      <alignment horizontal="center" vertical="center" wrapText="1"/>
      <protection/>
    </xf>
    <xf numFmtId="0" fontId="16" fillId="0" borderId="46" xfId="0" applyNumberFormat="1" applyFont="1" applyFill="1" applyBorder="1" applyAlignment="1" applyProtection="1">
      <alignment horizontal="left" vertical="center" wrapText="1"/>
      <protection/>
    </xf>
    <xf numFmtId="0" fontId="16" fillId="0" borderId="21" xfId="0" applyNumberFormat="1" applyFont="1" applyFill="1" applyBorder="1" applyAlignment="1" applyProtection="1">
      <alignment horizontal="left" vertical="center" wrapText="1"/>
      <protection/>
    </xf>
    <xf numFmtId="0" fontId="16" fillId="0" borderId="39" xfId="0" applyNumberFormat="1" applyFont="1" applyFill="1" applyBorder="1" applyAlignment="1" applyProtection="1">
      <alignment horizontal="left" vertical="center" wrapText="1"/>
      <protection/>
    </xf>
    <xf numFmtId="0" fontId="18" fillId="0" borderId="0" xfId="58" applyNumberFormat="1" applyFont="1" applyFill="1" applyBorder="1" applyAlignment="1" applyProtection="1">
      <alignment horizontal="left" vertical="top" wrapText="1"/>
      <protection/>
    </xf>
    <xf numFmtId="0" fontId="13" fillId="0" borderId="0" xfId="60" applyFont="1" applyAlignment="1">
      <alignment horizontal="center" vertical="top" wrapText="1"/>
      <protection/>
    </xf>
    <xf numFmtId="0" fontId="20" fillId="0" borderId="46" xfId="58" applyNumberFormat="1" applyFont="1" applyFill="1" applyBorder="1" applyAlignment="1" applyProtection="1">
      <alignment horizontal="center" vertical="center"/>
      <protection/>
    </xf>
    <xf numFmtId="0" fontId="20" fillId="0" borderId="39" xfId="58" applyNumberFormat="1" applyFont="1" applyFill="1" applyBorder="1" applyAlignment="1" applyProtection="1">
      <alignment horizontal="center" vertical="center"/>
      <protection/>
    </xf>
    <xf numFmtId="0" fontId="38" fillId="0" borderId="0" xfId="58" applyNumberFormat="1" applyFont="1" applyFill="1" applyBorder="1" applyAlignment="1" applyProtection="1">
      <alignment horizontal="center" vertical="top" wrapText="1"/>
      <protection/>
    </xf>
    <xf numFmtId="0" fontId="20" fillId="0" borderId="10" xfId="58" applyNumberFormat="1" applyFont="1" applyFill="1" applyBorder="1" applyAlignment="1" applyProtection="1">
      <alignment horizontal="center" vertical="center" wrapText="1"/>
      <protection/>
    </xf>
    <xf numFmtId="0" fontId="31" fillId="0" borderId="56" xfId="0" applyFont="1" applyFill="1" applyBorder="1" applyAlignment="1">
      <alignment horizontal="center" wrapText="1"/>
    </xf>
    <xf numFmtId="0" fontId="13" fillId="0" borderId="11" xfId="58" applyNumberFormat="1" applyFont="1" applyFill="1" applyBorder="1" applyAlignment="1" applyProtection="1">
      <alignment horizontal="center" vertical="center"/>
      <protection/>
    </xf>
    <xf numFmtId="0" fontId="13" fillId="0" borderId="12" xfId="58" applyNumberFormat="1" applyFont="1" applyFill="1" applyBorder="1" applyAlignment="1" applyProtection="1">
      <alignment horizontal="center" vertical="center"/>
      <protection/>
    </xf>
    <xf numFmtId="0" fontId="20" fillId="0" borderId="52" xfId="58" applyNumberFormat="1" applyFont="1" applyFill="1" applyBorder="1" applyAlignment="1" applyProtection="1">
      <alignment horizontal="center" vertical="center" wrapText="1"/>
      <protection/>
    </xf>
    <xf numFmtId="0" fontId="20" fillId="0" borderId="41" xfId="58" applyNumberFormat="1" applyFont="1" applyFill="1" applyBorder="1" applyAlignment="1" applyProtection="1">
      <alignment horizontal="center" vertical="center" wrapText="1"/>
      <protection/>
    </xf>
    <xf numFmtId="0" fontId="20" fillId="0" borderId="26" xfId="58" applyNumberFormat="1" applyFont="1" applyFill="1" applyBorder="1" applyAlignment="1" applyProtection="1">
      <alignment horizontal="center" vertical="center" wrapText="1"/>
      <protection/>
    </xf>
    <xf numFmtId="0" fontId="20" fillId="0" borderId="57" xfId="58" applyNumberFormat="1" applyFont="1" applyFill="1" applyBorder="1" applyAlignment="1" applyProtection="1">
      <alignment horizontal="center" vertical="center" wrapText="1"/>
      <protection/>
    </xf>
    <xf numFmtId="0" fontId="8" fillId="0" borderId="46" xfId="58" applyNumberFormat="1" applyFont="1" applyFill="1" applyBorder="1" applyAlignment="1" applyProtection="1">
      <alignment horizontal="center" vertical="top" wrapText="1"/>
      <protection/>
    </xf>
    <xf numFmtId="0" fontId="8" fillId="0" borderId="39" xfId="58" applyNumberFormat="1" applyFont="1" applyFill="1" applyBorder="1" applyAlignment="1" applyProtection="1">
      <alignment horizontal="center" vertical="top" wrapText="1"/>
      <protection/>
    </xf>
    <xf numFmtId="0" fontId="16" fillId="0" borderId="46" xfId="58" applyNumberFormat="1" applyFont="1" applyFill="1" applyBorder="1" applyAlignment="1" applyProtection="1">
      <alignment horizontal="left" vertical="center" wrapText="1"/>
      <protection/>
    </xf>
    <xf numFmtId="0" fontId="16" fillId="0" borderId="39" xfId="58" applyNumberFormat="1" applyFont="1" applyFill="1" applyBorder="1" applyAlignment="1" applyProtection="1">
      <alignment horizontal="left" vertical="center" wrapText="1"/>
      <protection/>
    </xf>
    <xf numFmtId="0" fontId="8" fillId="0" borderId="46" xfId="58" applyNumberFormat="1" applyFont="1" applyFill="1" applyBorder="1" applyAlignment="1" applyProtection="1">
      <alignment horizontal="left" vertical="center" wrapText="1"/>
      <protection/>
    </xf>
    <xf numFmtId="0" fontId="8" fillId="0" borderId="39" xfId="58" applyNumberFormat="1" applyFont="1" applyFill="1" applyBorder="1" applyAlignment="1" applyProtection="1">
      <alignment horizontal="left" vertical="center" wrapText="1"/>
      <protection/>
    </xf>
    <xf numFmtId="0" fontId="55" fillId="0" borderId="40" xfId="0" applyFont="1" applyFill="1" applyBorder="1" applyAlignment="1">
      <alignment horizontal="center" vertical="top" wrapText="1"/>
    </xf>
    <xf numFmtId="0" fontId="16" fillId="13" borderId="46" xfId="58" applyNumberFormat="1" applyFont="1" applyFill="1" applyBorder="1" applyAlignment="1" applyProtection="1">
      <alignment horizontal="left" vertical="center" wrapText="1"/>
      <protection/>
    </xf>
    <xf numFmtId="0" fontId="16" fillId="13" borderId="39" xfId="58" applyNumberFormat="1" applyFont="1" applyFill="1" applyBorder="1" applyAlignment="1" applyProtection="1">
      <alignment horizontal="left" vertical="center" wrapText="1"/>
      <protection/>
    </xf>
    <xf numFmtId="0" fontId="31" fillId="0" borderId="10" xfId="0" applyFont="1" applyBorder="1" applyAlignment="1">
      <alignment horizontal="center" vertical="center" wrapText="1"/>
    </xf>
    <xf numFmtId="0" fontId="31" fillId="0" borderId="34" xfId="0" applyFont="1" applyBorder="1" applyAlignment="1">
      <alignment horizontal="center" vertical="center" wrapText="1"/>
    </xf>
    <xf numFmtId="0" fontId="20" fillId="0" borderId="34" xfId="0" applyFont="1" applyBorder="1" applyAlignment="1" applyProtection="1">
      <alignment horizontal="center" vertical="center" wrapText="1"/>
      <protection locked="0"/>
    </xf>
    <xf numFmtId="0" fontId="20" fillId="0" borderId="10" xfId="0" applyFont="1" applyBorder="1" applyAlignment="1" applyProtection="1">
      <alignment horizontal="center" vertical="center" wrapText="1"/>
      <protection locked="0"/>
    </xf>
    <xf numFmtId="0" fontId="31" fillId="0" borderId="10" xfId="0" applyFont="1" applyBorder="1" applyAlignment="1" applyProtection="1">
      <alignment horizontal="center" vertical="center" wrapText="1"/>
      <protection locked="0"/>
    </xf>
    <xf numFmtId="49" fontId="20" fillId="0" borderId="34" xfId="0" applyNumberFormat="1" applyFont="1" applyBorder="1" applyAlignment="1" applyProtection="1">
      <alignment horizontal="center" vertical="center" wrapText="1"/>
      <protection locked="0"/>
    </xf>
    <xf numFmtId="49" fontId="20" fillId="0" borderId="10" xfId="0" applyNumberFormat="1" applyFont="1" applyBorder="1" applyAlignment="1" applyProtection="1">
      <alignment horizontal="center" vertical="center" wrapText="1"/>
      <protection locked="0"/>
    </xf>
    <xf numFmtId="49" fontId="20" fillId="0" borderId="33" xfId="0" applyNumberFormat="1" applyFont="1" applyBorder="1" applyAlignment="1" applyProtection="1">
      <alignment horizontal="center" vertical="center" wrapText="1"/>
      <protection locked="0"/>
    </xf>
    <xf numFmtId="49" fontId="20" fillId="0" borderId="18" xfId="0" applyNumberFormat="1" applyFont="1" applyBorder="1" applyAlignment="1" applyProtection="1">
      <alignment horizontal="center" vertical="center" wrapText="1"/>
      <protection locked="0"/>
    </xf>
    <xf numFmtId="0" fontId="31" fillId="0" borderId="35" xfId="0" applyFont="1" applyBorder="1" applyAlignment="1" applyProtection="1">
      <alignment horizontal="center" vertical="center" wrapText="1"/>
      <protection locked="0"/>
    </xf>
    <xf numFmtId="0" fontId="31" fillId="0" borderId="20" xfId="0" applyFont="1" applyBorder="1" applyAlignment="1" applyProtection="1">
      <alignment horizontal="center" vertical="center" wrapText="1"/>
      <protection locked="0"/>
    </xf>
    <xf numFmtId="3" fontId="62" fillId="0" borderId="0" xfId="0" applyNumberFormat="1" applyFont="1" applyAlignment="1">
      <alignment horizontal="left"/>
    </xf>
    <xf numFmtId="0" fontId="19" fillId="0" borderId="0" xfId="0" applyFont="1" applyAlignment="1">
      <alignment horizontal="left" wrapText="1"/>
    </xf>
    <xf numFmtId="0" fontId="50" fillId="0" borderId="0" xfId="0" applyFont="1" applyAlignment="1">
      <alignment horizontal="center"/>
    </xf>
    <xf numFmtId="0" fontId="21" fillId="0" borderId="10" xfId="0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Fill="1" applyAlignment="1" applyProtection="1">
      <alignment horizontal="left" vertical="top" wrapText="1"/>
      <protection locked="0"/>
    </xf>
    <xf numFmtId="0" fontId="21" fillId="0" borderId="18" xfId="0" applyFont="1" applyFill="1" applyBorder="1" applyAlignment="1" applyProtection="1">
      <alignment horizontal="center" vertical="center" wrapText="1"/>
      <protection locked="0"/>
    </xf>
    <xf numFmtId="0" fontId="21" fillId="0" borderId="43" xfId="0" applyFont="1" applyFill="1" applyBorder="1" applyAlignment="1" applyProtection="1">
      <alignment horizontal="center" vertical="center" wrapText="1"/>
      <protection locked="0"/>
    </xf>
    <xf numFmtId="0" fontId="21" fillId="0" borderId="20" xfId="0" applyFont="1" applyFill="1" applyBorder="1" applyAlignment="1" applyProtection="1">
      <alignment horizontal="center" vertical="center" wrapText="1"/>
      <protection locked="0"/>
    </xf>
    <xf numFmtId="0" fontId="21" fillId="0" borderId="44" xfId="0" applyFont="1" applyFill="1" applyBorder="1" applyAlignment="1" applyProtection="1">
      <alignment horizontal="center" vertical="center" wrapText="1"/>
      <protection locked="0"/>
    </xf>
    <xf numFmtId="0" fontId="54" fillId="0" borderId="0" xfId="0" applyFont="1" applyFill="1" applyBorder="1" applyAlignment="1" applyProtection="1">
      <alignment horizontal="center" vertical="center" wrapText="1"/>
      <protection locked="0"/>
    </xf>
    <xf numFmtId="49" fontId="20" fillId="0" borderId="31" xfId="0" applyNumberFormat="1" applyFont="1" applyBorder="1" applyAlignment="1" applyProtection="1">
      <alignment horizontal="center" vertical="center" wrapText="1"/>
      <protection locked="0"/>
    </xf>
    <xf numFmtId="49" fontId="20" fillId="0" borderId="23" xfId="0" applyNumberFormat="1" applyFont="1" applyBorder="1" applyAlignment="1" applyProtection="1">
      <alignment horizontal="center" vertical="center" wrapText="1"/>
      <protection locked="0"/>
    </xf>
    <xf numFmtId="49" fontId="20" fillId="0" borderId="58" xfId="0" applyNumberFormat="1" applyFont="1" applyBorder="1" applyAlignment="1" applyProtection="1">
      <alignment horizontal="center" vertical="center" wrapText="1"/>
      <protection locked="0"/>
    </xf>
    <xf numFmtId="0" fontId="21" fillId="0" borderId="59" xfId="0" applyFont="1" applyFill="1" applyBorder="1" applyAlignment="1" applyProtection="1">
      <alignment horizontal="center" vertical="center"/>
      <protection locked="0"/>
    </xf>
    <xf numFmtId="0" fontId="21" fillId="0" borderId="38" xfId="0" applyFont="1" applyFill="1" applyBorder="1" applyAlignment="1" applyProtection="1">
      <alignment horizontal="center" vertical="center"/>
      <protection locked="0"/>
    </xf>
    <xf numFmtId="0" fontId="21" fillId="0" borderId="60" xfId="0" applyFont="1" applyFill="1" applyBorder="1" applyAlignment="1" applyProtection="1">
      <alignment horizontal="center" vertical="center"/>
      <protection locked="0"/>
    </xf>
    <xf numFmtId="0" fontId="21" fillId="0" borderId="54" xfId="0" applyFont="1" applyFill="1" applyBorder="1" applyAlignment="1" applyProtection="1">
      <alignment horizontal="center" vertical="center" wrapText="1"/>
      <protection locked="0"/>
    </xf>
    <xf numFmtId="0" fontId="21" fillId="0" borderId="61" xfId="0" applyFont="1" applyFill="1" applyBorder="1" applyAlignment="1" applyProtection="1">
      <alignment horizontal="center" vertical="center" wrapText="1"/>
      <protection locked="0"/>
    </xf>
    <xf numFmtId="0" fontId="21" fillId="0" borderId="38" xfId="0" applyFont="1" applyFill="1" applyBorder="1" applyAlignment="1" applyProtection="1">
      <alignment horizontal="center" vertical="center" wrapText="1"/>
      <protection locked="0"/>
    </xf>
    <xf numFmtId="0" fontId="20" fillId="0" borderId="11" xfId="0" applyFont="1" applyFill="1" applyBorder="1" applyAlignment="1">
      <alignment horizontal="center" vertical="center" wrapText="1"/>
    </xf>
    <xf numFmtId="0" fontId="20" fillId="0" borderId="42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 wrapText="1"/>
    </xf>
    <xf numFmtId="0" fontId="20" fillId="0" borderId="39" xfId="0" applyFont="1" applyFill="1" applyBorder="1" applyAlignment="1">
      <alignment horizontal="center" vertical="center" wrapText="1"/>
    </xf>
    <xf numFmtId="0" fontId="20" fillId="0" borderId="38" xfId="0" applyFont="1" applyFill="1" applyBorder="1" applyAlignment="1">
      <alignment horizontal="center" vertical="center" wrapText="1"/>
    </xf>
    <xf numFmtId="0" fontId="20" fillId="0" borderId="60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/>
    </xf>
    <xf numFmtId="0" fontId="20" fillId="0" borderId="39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0" fontId="20" fillId="0" borderId="46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 quotePrefix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/>
    </xf>
    <xf numFmtId="0" fontId="20" fillId="0" borderId="40" xfId="0" applyFont="1" applyFill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51" xfId="0" applyFont="1" applyFill="1" applyBorder="1" applyAlignment="1">
      <alignment horizontal="center" vertical="center" wrapText="1"/>
    </xf>
    <xf numFmtId="0" fontId="21" fillId="0" borderId="46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/>
    </xf>
    <xf numFmtId="0" fontId="20" fillId="0" borderId="34" xfId="0" applyFont="1" applyFill="1" applyBorder="1" applyAlignment="1">
      <alignment horizontal="center" vertical="center" wrapText="1"/>
    </xf>
    <xf numFmtId="0" fontId="20" fillId="0" borderId="35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0" fillId="0" borderId="46" xfId="0" applyFont="1" applyFill="1" applyBorder="1" applyAlignment="1">
      <alignment horizontal="center" vertical="center"/>
    </xf>
    <xf numFmtId="0" fontId="18" fillId="0" borderId="0" xfId="59" applyFont="1" applyAlignment="1">
      <alignment wrapText="1"/>
      <protection/>
    </xf>
    <xf numFmtId="0" fontId="21" fillId="0" borderId="35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5" fillId="0" borderId="0" xfId="59" applyFont="1" applyAlignment="1">
      <alignment horizontal="center" wrapText="1"/>
      <protection/>
    </xf>
    <xf numFmtId="0" fontId="18" fillId="0" borderId="0" xfId="59" applyFont="1" applyAlignment="1">
      <alignment horizontal="left" wrapText="1"/>
      <protection/>
    </xf>
    <xf numFmtId="0" fontId="25" fillId="0" borderId="0" xfId="59" applyFont="1" applyAlignment="1">
      <alignment horizontal="center" vertical="center" wrapText="1"/>
      <protection/>
    </xf>
    <xf numFmtId="0" fontId="17" fillId="0" borderId="34" xfId="0" applyFont="1" applyBorder="1" applyAlignment="1" applyProtection="1">
      <alignment horizontal="center" vertical="center" wrapText="1"/>
      <protection locked="0"/>
    </xf>
    <xf numFmtId="0" fontId="17" fillId="0" borderId="10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20" fillId="0" borderId="34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45" fillId="0" borderId="34" xfId="0" applyFont="1" applyBorder="1" applyAlignment="1" applyProtection="1">
      <alignment horizontal="center" vertical="center"/>
      <protection locked="0"/>
    </xf>
    <xf numFmtId="0" fontId="45" fillId="0" borderId="35" xfId="0" applyFont="1" applyBorder="1" applyAlignment="1" applyProtection="1">
      <alignment horizontal="center" vertical="center"/>
      <protection locked="0"/>
    </xf>
    <xf numFmtId="3" fontId="132" fillId="33" borderId="0" xfId="0" applyNumberFormat="1" applyFont="1" applyFill="1" applyBorder="1" applyAlignment="1">
      <alignment horizontal="center" vertical="center" textRotation="90" wrapText="1"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left" vertical="center"/>
      <protection locked="0"/>
    </xf>
    <xf numFmtId="3" fontId="132" fillId="35" borderId="0" xfId="0" applyNumberFormat="1" applyFont="1" applyFill="1" applyBorder="1" applyAlignment="1">
      <alignment horizontal="center" vertical="center" wrapText="1"/>
    </xf>
    <xf numFmtId="3" fontId="149" fillId="33" borderId="0" xfId="0" applyNumberFormat="1" applyFont="1" applyFill="1" applyAlignment="1">
      <alignment horizontal="center" vertical="center" textRotation="90"/>
    </xf>
    <xf numFmtId="3" fontId="136" fillId="33" borderId="0" xfId="0" applyNumberFormat="1" applyFont="1" applyFill="1" applyAlignment="1">
      <alignment horizontal="center" vertical="center" textRotation="90"/>
    </xf>
    <xf numFmtId="3" fontId="161" fillId="33" borderId="0" xfId="0" applyNumberFormat="1" applyFont="1" applyFill="1" applyBorder="1" applyAlignment="1">
      <alignment horizontal="center" vertical="center" textRotation="90"/>
    </xf>
    <xf numFmtId="49" fontId="20" fillId="0" borderId="16" xfId="0" applyNumberFormat="1" applyFont="1" applyBorder="1" applyAlignment="1" applyProtection="1">
      <alignment horizontal="center" vertical="center" wrapText="1"/>
      <protection locked="0"/>
    </xf>
    <xf numFmtId="49" fontId="20" fillId="0" borderId="13" xfId="0" applyNumberFormat="1" applyFont="1" applyBorder="1" applyAlignment="1" applyProtection="1">
      <alignment horizontal="center" vertical="center" wrapText="1"/>
      <protection locked="0"/>
    </xf>
    <xf numFmtId="0" fontId="45" fillId="0" borderId="34" xfId="0" applyFont="1" applyBorder="1" applyAlignment="1" applyProtection="1">
      <alignment horizontal="center" vertical="center" wrapText="1"/>
      <protection locked="0"/>
    </xf>
    <xf numFmtId="0" fontId="45" fillId="0" borderId="13" xfId="0" applyFont="1" applyBorder="1" applyAlignment="1" applyProtection="1">
      <alignment horizontal="center" vertical="center" wrapText="1"/>
      <protection locked="0"/>
    </xf>
    <xf numFmtId="0" fontId="19" fillId="0" borderId="0" xfId="0" applyFont="1" applyFill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31" fillId="33" borderId="10" xfId="0" applyFont="1" applyFill="1" applyBorder="1" applyAlignment="1">
      <alignment horizontal="center" vertical="center" wrapText="1"/>
    </xf>
    <xf numFmtId="0" fontId="31" fillId="33" borderId="18" xfId="0" applyFont="1" applyFill="1" applyBorder="1" applyAlignment="1">
      <alignment horizontal="center" vertical="center" wrapText="1"/>
    </xf>
    <xf numFmtId="49" fontId="31" fillId="33" borderId="10" xfId="0" applyNumberFormat="1" applyFont="1" applyFill="1" applyBorder="1" applyAlignment="1">
      <alignment horizontal="center" vertical="center" wrapText="1"/>
    </xf>
    <xf numFmtId="0" fontId="45" fillId="33" borderId="18" xfId="0" applyNumberFormat="1" applyFont="1" applyFill="1" applyBorder="1" applyAlignment="1">
      <alignment horizontal="center" vertical="center"/>
    </xf>
    <xf numFmtId="49" fontId="45" fillId="33" borderId="10" xfId="0" applyNumberFormat="1" applyFont="1" applyFill="1" applyBorder="1" applyAlignment="1">
      <alignment horizontal="center" vertical="center"/>
    </xf>
    <xf numFmtId="0" fontId="45" fillId="33" borderId="10" xfId="0" applyNumberFormat="1" applyFont="1" applyFill="1" applyBorder="1" applyAlignment="1">
      <alignment horizontal="center" vertical="center"/>
    </xf>
    <xf numFmtId="49" fontId="45" fillId="33" borderId="10" xfId="0" applyNumberFormat="1" applyFont="1" applyFill="1" applyBorder="1" applyAlignment="1">
      <alignment horizontal="justify" vertical="center" wrapText="1"/>
    </xf>
    <xf numFmtId="0" fontId="20" fillId="33" borderId="18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2" fontId="20" fillId="33" borderId="10" xfId="0" applyNumberFormat="1" applyFont="1" applyFill="1" applyBorder="1" applyAlignment="1">
      <alignment vertical="center" wrapText="1"/>
    </xf>
    <xf numFmtId="2" fontId="20" fillId="33" borderId="10" xfId="0" applyNumberFormat="1" applyFont="1" applyFill="1" applyBorder="1" applyAlignment="1">
      <alignment horizontal="center" vertical="center" wrapText="1"/>
    </xf>
    <xf numFmtId="0" fontId="48" fillId="33" borderId="18" xfId="0" applyFont="1" applyFill="1" applyBorder="1" applyAlignment="1" quotePrefix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2" fontId="48" fillId="33" borderId="10" xfId="0" applyNumberFormat="1" applyFont="1" applyFill="1" applyBorder="1" applyAlignment="1">
      <alignment horizontal="center" vertical="center" wrapText="1"/>
    </xf>
    <xf numFmtId="2" fontId="48" fillId="33" borderId="10" xfId="0" applyNumberFormat="1" applyFont="1" applyFill="1" applyBorder="1" applyAlignment="1" quotePrefix="1">
      <alignment vertical="center" wrapText="1"/>
    </xf>
    <xf numFmtId="49" fontId="20" fillId="33" borderId="18" xfId="0" applyNumberFormat="1" applyFont="1" applyFill="1" applyBorder="1" applyAlignment="1">
      <alignment horizontal="center" vertical="center"/>
    </xf>
    <xf numFmtId="49" fontId="20" fillId="33" borderId="10" xfId="0" applyNumberFormat="1" applyFont="1" applyFill="1" applyBorder="1" applyAlignment="1">
      <alignment horizontal="center" vertical="center"/>
    </xf>
    <xf numFmtId="49" fontId="20" fillId="33" borderId="10" xfId="0" applyNumberFormat="1" applyFont="1" applyFill="1" applyBorder="1" applyAlignment="1">
      <alignment horizontal="left" vertical="center" wrapText="1"/>
    </xf>
    <xf numFmtId="0" fontId="13" fillId="33" borderId="18" xfId="0" applyFont="1" applyFill="1" applyBorder="1" applyAlignment="1" quotePrefix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2" fontId="13" fillId="33" borderId="10" xfId="0" applyNumberFormat="1" applyFont="1" applyFill="1" applyBorder="1" applyAlignment="1">
      <alignment horizontal="center" vertical="center" wrapText="1"/>
    </xf>
    <xf numFmtId="2" fontId="13" fillId="33" borderId="10" xfId="0" applyNumberFormat="1" applyFont="1" applyFill="1" applyBorder="1" applyAlignment="1" quotePrefix="1">
      <alignment vertical="center" wrapText="1"/>
    </xf>
    <xf numFmtId="0" fontId="27" fillId="33" borderId="18" xfId="0" applyFont="1" applyFill="1" applyBorder="1" applyAlignment="1" quotePrefix="1">
      <alignment horizontal="center" vertical="center" wrapText="1"/>
    </xf>
    <xf numFmtId="0" fontId="27" fillId="33" borderId="10" xfId="0" applyFont="1" applyFill="1" applyBorder="1" applyAlignment="1">
      <alignment horizontal="center" vertical="center" wrapText="1"/>
    </xf>
    <xf numFmtId="2" fontId="27" fillId="33" borderId="10" xfId="0" applyNumberFormat="1" applyFont="1" applyFill="1" applyBorder="1" applyAlignment="1">
      <alignment horizontal="center" vertical="center" wrapText="1"/>
    </xf>
    <xf numFmtId="2" fontId="27" fillId="33" borderId="10" xfId="0" applyNumberFormat="1" applyFont="1" applyFill="1" applyBorder="1" applyAlignment="1" quotePrefix="1">
      <alignment vertical="center" wrapText="1"/>
    </xf>
    <xf numFmtId="0" fontId="58" fillId="33" borderId="1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5" xfId="56"/>
    <cellStyle name="Обычный_02) Додатки 2017 Друк" xfId="57"/>
    <cellStyle name="Обычный_dod6" xfId="58"/>
    <cellStyle name="Обычный_Бюджет розвитку" xfId="59"/>
    <cellStyle name="Обычный_Облбюджет2007_4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Финансовый 2" xfId="70"/>
    <cellStyle name="Хороший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u250214\Pub\WINDOWS\Temp\HZ$D.602.4297\HZ$D.602.4298\01.&#1055;&#1088;&#1086;%20&#1086;&#1073;&#1083;&#1072;&#1089;&#1085;&#1080;&#1081;%20&#1073;&#1102;&#1076;&#1078;&#1077;&#1090;\&#1042;&#1110;&#1076;&#1076;&#1110;&#1083;&#1080;\&#1054;&#1073;&#1083;&#1072;&#1093;&#1091;&#1085;&#1086;&#1082;%202013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02\ALL\&#1052;&#1072;&#1090;&#1077;&#1088;&#1110;&#1072;&#1083;&#1080;%20&#1085;&#1072;%20&#1089;&#1077;&#1089;&#1110;&#1102;\2015\&#1042;&#1110;&#1076;&#1076;&#1110;&#1083;&#1080;\&#1054;&#1073;&#1083;&#1072;&#1093;&#1091;&#1085;&#1086;&#1082;%202013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G98"/>
  <sheetViews>
    <sheetView showZeros="0" tabSelected="1" zoomScale="75" zoomScaleNormal="75" zoomScaleSheetLayoutView="75" zoomScalePageLayoutView="0" workbookViewId="0" topLeftCell="A1">
      <selection activeCell="A2" sqref="A2"/>
    </sheetView>
  </sheetViews>
  <sheetFormatPr defaultColWidth="8.625" defaultRowHeight="12.75"/>
  <cols>
    <col min="1" max="1" width="18.00390625" style="80" customWidth="1"/>
    <col min="2" max="2" width="70.125" style="12" customWidth="1"/>
    <col min="3" max="3" width="19.00390625" style="12" customWidth="1"/>
    <col min="4" max="4" width="22.50390625" style="12" customWidth="1"/>
    <col min="5" max="5" width="15.625" style="12" customWidth="1"/>
    <col min="6" max="6" width="16.50390625" style="12" customWidth="1"/>
    <col min="7" max="7" width="12.625" style="12" bestFit="1" customWidth="1"/>
    <col min="8" max="8" width="22.375" style="12" customWidth="1"/>
    <col min="9" max="9" width="12.50390625" style="12" customWidth="1"/>
    <col min="10" max="10" width="12.625" style="12" bestFit="1" customWidth="1"/>
    <col min="11" max="11" width="15.00390625" style="12" customWidth="1"/>
    <col min="12" max="16384" width="8.625" style="12" customWidth="1"/>
  </cols>
  <sheetData>
    <row r="1" spans="1:6" ht="15">
      <c r="A1" s="71"/>
      <c r="B1" s="20"/>
      <c r="C1" s="564" t="s">
        <v>51</v>
      </c>
      <c r="D1" s="55"/>
      <c r="E1" s="55"/>
      <c r="F1" s="55"/>
    </row>
    <row r="2" spans="1:7" ht="40.5" customHeight="1">
      <c r="A2" s="71"/>
      <c r="B2" s="20"/>
      <c r="C2" s="444" t="s">
        <v>498</v>
      </c>
      <c r="D2" s="444"/>
      <c r="E2" s="444"/>
      <c r="F2" s="444"/>
      <c r="G2" s="72"/>
    </row>
    <row r="3" spans="1:7" ht="33.75" customHeight="1">
      <c r="A3" s="71"/>
      <c r="B3" s="20"/>
      <c r="C3" s="444"/>
      <c r="D3" s="444"/>
      <c r="E3" s="444"/>
      <c r="F3" s="444"/>
      <c r="G3" s="72"/>
    </row>
    <row r="4" spans="1:7" ht="12" customHeight="1">
      <c r="A4" s="71"/>
      <c r="B4" s="20"/>
      <c r="C4" s="20"/>
      <c r="D4" s="73"/>
      <c r="E4" s="73"/>
      <c r="F4" s="73"/>
      <c r="G4" s="72"/>
    </row>
    <row r="5" spans="1:6" ht="27" customHeight="1">
      <c r="A5" s="447" t="s">
        <v>309</v>
      </c>
      <c r="B5" s="447"/>
      <c r="C5" s="447"/>
      <c r="D5" s="447"/>
      <c r="E5" s="447"/>
      <c r="F5" s="447"/>
    </row>
    <row r="6" spans="1:6" ht="29.25" customHeight="1">
      <c r="A6" s="448">
        <v>25521000000</v>
      </c>
      <c r="B6" s="448"/>
      <c r="C6" s="74"/>
      <c r="D6" s="74"/>
      <c r="E6" s="74"/>
      <c r="F6" s="74"/>
    </row>
    <row r="7" spans="1:6" ht="15" customHeight="1">
      <c r="A7" s="449" t="s">
        <v>314</v>
      </c>
      <c r="B7" s="449"/>
      <c r="C7" s="74"/>
      <c r="D7" s="74"/>
      <c r="E7" s="74"/>
      <c r="F7" s="74"/>
    </row>
    <row r="8" spans="1:6" ht="16.5" customHeight="1" thickBot="1">
      <c r="A8" s="74"/>
      <c r="B8" s="74"/>
      <c r="C8" s="74"/>
      <c r="D8" s="74"/>
      <c r="E8" s="74"/>
      <c r="F8" s="75" t="s">
        <v>44</v>
      </c>
    </row>
    <row r="9" spans="1:6" ht="28.5" customHeight="1" thickBot="1">
      <c r="A9" s="450" t="s">
        <v>50</v>
      </c>
      <c r="B9" s="454" t="s">
        <v>482</v>
      </c>
      <c r="C9" s="445" t="s">
        <v>118</v>
      </c>
      <c r="D9" s="445" t="s">
        <v>47</v>
      </c>
      <c r="E9" s="452" t="s">
        <v>48</v>
      </c>
      <c r="F9" s="453"/>
    </row>
    <row r="10" spans="1:6" ht="54.75" customHeight="1" thickBot="1">
      <c r="A10" s="451"/>
      <c r="B10" s="455"/>
      <c r="C10" s="446"/>
      <c r="D10" s="446"/>
      <c r="E10" s="76" t="s">
        <v>119</v>
      </c>
      <c r="F10" s="77" t="s">
        <v>46</v>
      </c>
    </row>
    <row r="11" spans="1:6" ht="16.5" customHeight="1" thickBot="1">
      <c r="A11" s="78">
        <v>1</v>
      </c>
      <c r="B11" s="399">
        <v>2</v>
      </c>
      <c r="C11" s="79">
        <v>3</v>
      </c>
      <c r="D11" s="79">
        <v>4</v>
      </c>
      <c r="E11" s="79">
        <v>5</v>
      </c>
      <c r="F11" s="79">
        <v>6</v>
      </c>
    </row>
    <row r="12" spans="1:6" s="215" customFormat="1" ht="15.75" customHeight="1">
      <c r="A12" s="407">
        <v>10000000</v>
      </c>
      <c r="B12" s="416" t="s">
        <v>58</v>
      </c>
      <c r="C12" s="418">
        <f aca="true" t="shared" si="0" ref="C12:C24">D12+E12</f>
        <v>142970800</v>
      </c>
      <c r="D12" s="418">
        <f>D13+D21+D27+D33</f>
        <v>142924800</v>
      </c>
      <c r="E12" s="418">
        <f>E13+E21+E27+E33+E48</f>
        <v>46000</v>
      </c>
      <c r="F12" s="418">
        <v>0</v>
      </c>
    </row>
    <row r="13" spans="1:6" s="215" customFormat="1" ht="33.75" customHeight="1">
      <c r="A13" s="407">
        <v>11000000</v>
      </c>
      <c r="B13" s="416" t="s">
        <v>411</v>
      </c>
      <c r="C13" s="418">
        <f t="shared" si="0"/>
        <v>91023100</v>
      </c>
      <c r="D13" s="418">
        <f>D14+D19</f>
        <v>91023100</v>
      </c>
      <c r="E13" s="418">
        <v>0</v>
      </c>
      <c r="F13" s="418">
        <v>0</v>
      </c>
    </row>
    <row r="14" spans="1:6" s="215" customFormat="1" ht="15">
      <c r="A14" s="407">
        <v>11010000</v>
      </c>
      <c r="B14" s="416" t="s">
        <v>412</v>
      </c>
      <c r="C14" s="418">
        <f t="shared" si="0"/>
        <v>91022300</v>
      </c>
      <c r="D14" s="418">
        <f>SUM(D15:D18)</f>
        <v>91022300</v>
      </c>
      <c r="E14" s="418">
        <v>0</v>
      </c>
      <c r="F14" s="418">
        <v>0</v>
      </c>
    </row>
    <row r="15" spans="1:6" s="215" customFormat="1" ht="33.75" customHeight="1">
      <c r="A15" s="408">
        <v>11010100</v>
      </c>
      <c r="B15" s="417" t="s">
        <v>413</v>
      </c>
      <c r="C15" s="419">
        <f t="shared" si="0"/>
        <v>60200000</v>
      </c>
      <c r="D15" s="419">
        <v>60200000</v>
      </c>
      <c r="E15" s="419">
        <v>0</v>
      </c>
      <c r="F15" s="419">
        <v>0</v>
      </c>
    </row>
    <row r="16" spans="1:6" s="215" customFormat="1" ht="69.75" customHeight="1">
      <c r="A16" s="408">
        <v>11010200</v>
      </c>
      <c r="B16" s="417" t="s">
        <v>414</v>
      </c>
      <c r="C16" s="419">
        <f t="shared" si="0"/>
        <v>1603000</v>
      </c>
      <c r="D16" s="419">
        <v>1603000</v>
      </c>
      <c r="E16" s="419">
        <v>0</v>
      </c>
      <c r="F16" s="419">
        <v>0</v>
      </c>
    </row>
    <row r="17" spans="1:6" s="215" customFormat="1" ht="34.5" customHeight="1">
      <c r="A17" s="408">
        <v>11010400</v>
      </c>
      <c r="B17" s="417" t="s">
        <v>415</v>
      </c>
      <c r="C17" s="419">
        <f t="shared" si="0"/>
        <v>28800000</v>
      </c>
      <c r="D17" s="419">
        <v>28800000</v>
      </c>
      <c r="E17" s="419">
        <v>0</v>
      </c>
      <c r="F17" s="419">
        <v>0</v>
      </c>
    </row>
    <row r="18" spans="1:6" s="215" customFormat="1" ht="31.5" customHeight="1">
      <c r="A18" s="408">
        <v>11010500</v>
      </c>
      <c r="B18" s="417" t="s">
        <v>416</v>
      </c>
      <c r="C18" s="419">
        <f t="shared" si="0"/>
        <v>419300</v>
      </c>
      <c r="D18" s="419">
        <v>419300</v>
      </c>
      <c r="E18" s="419">
        <v>0</v>
      </c>
      <c r="F18" s="419">
        <v>0</v>
      </c>
    </row>
    <row r="19" spans="1:6" s="215" customFormat="1" ht="18.75" customHeight="1">
      <c r="A19" s="407">
        <v>11020000</v>
      </c>
      <c r="B19" s="416" t="s">
        <v>417</v>
      </c>
      <c r="C19" s="418">
        <f t="shared" si="0"/>
        <v>800</v>
      </c>
      <c r="D19" s="418">
        <f>D20</f>
        <v>800</v>
      </c>
      <c r="E19" s="418">
        <v>0</v>
      </c>
      <c r="F19" s="418">
        <v>0</v>
      </c>
    </row>
    <row r="20" spans="1:6" s="215" customFormat="1" ht="30.75">
      <c r="A20" s="408">
        <v>11020200</v>
      </c>
      <c r="B20" s="417" t="s">
        <v>418</v>
      </c>
      <c r="C20" s="419">
        <f t="shared" si="0"/>
        <v>800</v>
      </c>
      <c r="D20" s="419">
        <v>800</v>
      </c>
      <c r="E20" s="419">
        <v>0</v>
      </c>
      <c r="F20" s="419">
        <v>0</v>
      </c>
    </row>
    <row r="21" spans="1:6" s="215" customFormat="1" ht="25.5" customHeight="1">
      <c r="A21" s="407">
        <v>13000000</v>
      </c>
      <c r="B21" s="416" t="s">
        <v>419</v>
      </c>
      <c r="C21" s="418">
        <f t="shared" si="0"/>
        <v>2936000</v>
      </c>
      <c r="D21" s="418">
        <f>D22+D25</f>
        <v>2936000</v>
      </c>
      <c r="E21" s="418">
        <v>0</v>
      </c>
      <c r="F21" s="418">
        <v>0</v>
      </c>
    </row>
    <row r="22" spans="1:6" s="215" customFormat="1" ht="25.5" customHeight="1">
      <c r="A22" s="407">
        <v>13010000</v>
      </c>
      <c r="B22" s="416" t="s">
        <v>420</v>
      </c>
      <c r="C22" s="418">
        <f t="shared" si="0"/>
        <v>2929000</v>
      </c>
      <c r="D22" s="418">
        <f>D23+D24</f>
        <v>2929000</v>
      </c>
      <c r="E22" s="418">
        <v>0</v>
      </c>
      <c r="F22" s="418">
        <v>0</v>
      </c>
    </row>
    <row r="23" spans="1:6" s="215" customFormat="1" ht="30.75">
      <c r="A23" s="408">
        <v>13010100</v>
      </c>
      <c r="B23" s="417" t="s">
        <v>421</v>
      </c>
      <c r="C23" s="419">
        <f t="shared" si="0"/>
        <v>2780300</v>
      </c>
      <c r="D23" s="419">
        <v>2780300</v>
      </c>
      <c r="E23" s="419">
        <v>0</v>
      </c>
      <c r="F23" s="419">
        <v>0</v>
      </c>
    </row>
    <row r="24" spans="1:7" s="155" customFormat="1" ht="46.5">
      <c r="A24" s="408">
        <v>13010200</v>
      </c>
      <c r="B24" s="417" t="s">
        <v>422</v>
      </c>
      <c r="C24" s="419">
        <f t="shared" si="0"/>
        <v>148700</v>
      </c>
      <c r="D24" s="419">
        <v>148700</v>
      </c>
      <c r="E24" s="419">
        <v>0</v>
      </c>
      <c r="F24" s="419">
        <v>0</v>
      </c>
      <c r="G24" s="215"/>
    </row>
    <row r="25" spans="1:7" s="155" customFormat="1" ht="24" customHeight="1">
      <c r="A25" s="407">
        <v>13030000</v>
      </c>
      <c r="B25" s="416" t="s">
        <v>423</v>
      </c>
      <c r="C25" s="418">
        <f>+D25</f>
        <v>7000</v>
      </c>
      <c r="D25" s="418">
        <f>D26</f>
        <v>7000</v>
      </c>
      <c r="E25" s="418">
        <v>0</v>
      </c>
      <c r="F25" s="418">
        <v>0</v>
      </c>
      <c r="G25" s="215"/>
    </row>
    <row r="26" spans="1:6" s="215" customFormat="1" ht="30.75">
      <c r="A26" s="408">
        <v>13030100</v>
      </c>
      <c r="B26" s="417" t="s">
        <v>424</v>
      </c>
      <c r="C26" s="419">
        <f>D26</f>
        <v>7000</v>
      </c>
      <c r="D26" s="419">
        <v>7000</v>
      </c>
      <c r="E26" s="419">
        <v>0</v>
      </c>
      <c r="F26" s="419">
        <v>0</v>
      </c>
    </row>
    <row r="27" spans="1:6" s="215" customFormat="1" ht="22.5" customHeight="1">
      <c r="A27" s="407">
        <v>14000000</v>
      </c>
      <c r="B27" s="416" t="s">
        <v>425</v>
      </c>
      <c r="C27" s="418">
        <f>D27+E27</f>
        <v>3850200</v>
      </c>
      <c r="D27" s="418">
        <f>D28+D32+D30</f>
        <v>3850200</v>
      </c>
      <c r="E27" s="418">
        <v>0</v>
      </c>
      <c r="F27" s="418">
        <v>0</v>
      </c>
    </row>
    <row r="28" spans="1:6" s="215" customFormat="1" ht="30.75">
      <c r="A28" s="407">
        <v>14020000</v>
      </c>
      <c r="B28" s="416" t="s">
        <v>426</v>
      </c>
      <c r="C28" s="418">
        <f>C29</f>
        <v>400000</v>
      </c>
      <c r="D28" s="418">
        <f>D29</f>
        <v>400000</v>
      </c>
      <c r="E28" s="418">
        <v>0</v>
      </c>
      <c r="F28" s="418">
        <v>0</v>
      </c>
    </row>
    <row r="29" spans="1:6" s="215" customFormat="1" ht="19.5" customHeight="1">
      <c r="A29" s="408">
        <v>14021900</v>
      </c>
      <c r="B29" s="417" t="s">
        <v>427</v>
      </c>
      <c r="C29" s="419">
        <f>D29</f>
        <v>400000</v>
      </c>
      <c r="D29" s="419">
        <v>400000</v>
      </c>
      <c r="E29" s="419">
        <v>0</v>
      </c>
      <c r="F29" s="419">
        <v>0</v>
      </c>
    </row>
    <row r="30" spans="1:6" s="215" customFormat="1" ht="30.75">
      <c r="A30" s="407">
        <v>14030000</v>
      </c>
      <c r="B30" s="416" t="s">
        <v>428</v>
      </c>
      <c r="C30" s="418">
        <f>C31</f>
        <v>1800000</v>
      </c>
      <c r="D30" s="418">
        <f>D31</f>
        <v>1800000</v>
      </c>
      <c r="E30" s="418">
        <v>0</v>
      </c>
      <c r="F30" s="418">
        <v>0</v>
      </c>
    </row>
    <row r="31" spans="1:6" s="215" customFormat="1" ht="15">
      <c r="A31" s="408">
        <v>14031900</v>
      </c>
      <c r="B31" s="417" t="s">
        <v>427</v>
      </c>
      <c r="C31" s="419">
        <f aca="true" t="shared" si="1" ref="C31:C53">D31+E31</f>
        <v>1800000</v>
      </c>
      <c r="D31" s="419">
        <v>1800000</v>
      </c>
      <c r="E31" s="419">
        <v>0</v>
      </c>
      <c r="F31" s="419">
        <v>0</v>
      </c>
    </row>
    <row r="32" spans="1:6" s="215" customFormat="1" ht="30.75">
      <c r="A32" s="407">
        <v>14040000</v>
      </c>
      <c r="B32" s="416" t="s">
        <v>429</v>
      </c>
      <c r="C32" s="418">
        <f t="shared" si="1"/>
        <v>1650200</v>
      </c>
      <c r="D32" s="418">
        <v>1650200</v>
      </c>
      <c r="E32" s="419">
        <v>0</v>
      </c>
      <c r="F32" s="419">
        <v>0</v>
      </c>
    </row>
    <row r="33" spans="1:6" s="215" customFormat="1" ht="15">
      <c r="A33" s="407">
        <v>18000000</v>
      </c>
      <c r="B33" s="416" t="s">
        <v>430</v>
      </c>
      <c r="C33" s="418">
        <f t="shared" si="1"/>
        <v>45115500</v>
      </c>
      <c r="D33" s="418">
        <f>D34+D44</f>
        <v>45115500</v>
      </c>
      <c r="E33" s="418">
        <v>0</v>
      </c>
      <c r="F33" s="418">
        <v>0</v>
      </c>
    </row>
    <row r="34" spans="1:6" s="215" customFormat="1" ht="15">
      <c r="A34" s="407">
        <v>18010000</v>
      </c>
      <c r="B34" s="416" t="s">
        <v>431</v>
      </c>
      <c r="C34" s="418">
        <f t="shared" si="1"/>
        <v>24829900</v>
      </c>
      <c r="D34" s="418">
        <f>SUM(D35:D43)</f>
        <v>24829900</v>
      </c>
      <c r="E34" s="418">
        <v>0</v>
      </c>
      <c r="F34" s="418">
        <v>0</v>
      </c>
    </row>
    <row r="35" spans="1:6" s="215" customFormat="1" ht="38.25" customHeight="1">
      <c r="A35" s="408">
        <v>18010100</v>
      </c>
      <c r="B35" s="417" t="s">
        <v>432</v>
      </c>
      <c r="C35" s="419">
        <f t="shared" si="1"/>
        <v>265600</v>
      </c>
      <c r="D35" s="419">
        <v>265600</v>
      </c>
      <c r="E35" s="419">
        <v>0</v>
      </c>
      <c r="F35" s="419">
        <v>0</v>
      </c>
    </row>
    <row r="36" spans="1:6" s="215" customFormat="1" ht="38.25" customHeight="1">
      <c r="A36" s="408">
        <v>18010200</v>
      </c>
      <c r="B36" s="417" t="s">
        <v>433</v>
      </c>
      <c r="C36" s="419">
        <f t="shared" si="1"/>
        <v>142800</v>
      </c>
      <c r="D36" s="419">
        <v>142800</v>
      </c>
      <c r="E36" s="419">
        <v>0</v>
      </c>
      <c r="F36" s="419">
        <v>0</v>
      </c>
    </row>
    <row r="37" spans="1:6" s="215" customFormat="1" ht="38.25" customHeight="1">
      <c r="A37" s="408">
        <v>18010300</v>
      </c>
      <c r="B37" s="417" t="s">
        <v>434</v>
      </c>
      <c r="C37" s="419">
        <f t="shared" si="1"/>
        <v>636700</v>
      </c>
      <c r="D37" s="419">
        <v>636700</v>
      </c>
      <c r="E37" s="419">
        <v>0</v>
      </c>
      <c r="F37" s="419">
        <v>0</v>
      </c>
    </row>
    <row r="38" spans="1:6" s="215" customFormat="1" ht="46.5">
      <c r="A38" s="408">
        <v>18010400</v>
      </c>
      <c r="B38" s="417" t="s">
        <v>435</v>
      </c>
      <c r="C38" s="419">
        <f t="shared" si="1"/>
        <v>1307700</v>
      </c>
      <c r="D38" s="419">
        <v>1307700</v>
      </c>
      <c r="E38" s="419">
        <v>0</v>
      </c>
      <c r="F38" s="419">
        <v>0</v>
      </c>
    </row>
    <row r="39" spans="1:6" s="215" customFormat="1" ht="18.75" customHeight="1">
      <c r="A39" s="408">
        <v>18010500</v>
      </c>
      <c r="B39" s="417" t="s">
        <v>436</v>
      </c>
      <c r="C39" s="419">
        <f t="shared" si="1"/>
        <v>4756400</v>
      </c>
      <c r="D39" s="419">
        <v>4756400</v>
      </c>
      <c r="E39" s="419">
        <v>0</v>
      </c>
      <c r="F39" s="419">
        <v>0</v>
      </c>
    </row>
    <row r="40" spans="1:6" s="215" customFormat="1" ht="18.75" customHeight="1">
      <c r="A40" s="408">
        <v>18010600</v>
      </c>
      <c r="B40" s="417" t="s">
        <v>437</v>
      </c>
      <c r="C40" s="419">
        <f t="shared" si="1"/>
        <v>14254200</v>
      </c>
      <c r="D40" s="419">
        <v>14254200</v>
      </c>
      <c r="E40" s="419">
        <v>0</v>
      </c>
      <c r="F40" s="419">
        <v>0</v>
      </c>
    </row>
    <row r="41" spans="1:6" s="215" customFormat="1" ht="18.75" customHeight="1">
      <c r="A41" s="408">
        <v>18010700</v>
      </c>
      <c r="B41" s="417" t="s">
        <v>438</v>
      </c>
      <c r="C41" s="419">
        <f t="shared" si="1"/>
        <v>711000</v>
      </c>
      <c r="D41" s="419">
        <v>711000</v>
      </c>
      <c r="E41" s="419">
        <v>0</v>
      </c>
      <c r="F41" s="419">
        <v>0</v>
      </c>
    </row>
    <row r="42" spans="1:6" s="215" customFormat="1" ht="18.75" customHeight="1">
      <c r="A42" s="408">
        <v>18010900</v>
      </c>
      <c r="B42" s="417" t="s">
        <v>439</v>
      </c>
      <c r="C42" s="419">
        <f t="shared" si="1"/>
        <v>2680500</v>
      </c>
      <c r="D42" s="419">
        <v>2680500</v>
      </c>
      <c r="E42" s="419">
        <v>0</v>
      </c>
      <c r="F42" s="419">
        <v>0</v>
      </c>
    </row>
    <row r="43" spans="1:6" s="215" customFormat="1" ht="18.75" customHeight="1">
      <c r="A43" s="408">
        <v>18011100</v>
      </c>
      <c r="B43" s="417" t="s">
        <v>440</v>
      </c>
      <c r="C43" s="419">
        <f t="shared" si="1"/>
        <v>75000</v>
      </c>
      <c r="D43" s="419">
        <v>75000</v>
      </c>
      <c r="E43" s="419">
        <v>0</v>
      </c>
      <c r="F43" s="419">
        <v>0</v>
      </c>
    </row>
    <row r="44" spans="1:6" s="215" customFormat="1" ht="18.75" customHeight="1">
      <c r="A44" s="407">
        <v>18050000</v>
      </c>
      <c r="B44" s="416" t="s">
        <v>441</v>
      </c>
      <c r="C44" s="418">
        <f t="shared" si="1"/>
        <v>20285600</v>
      </c>
      <c r="D44" s="418">
        <f>SUM(D45:D47)</f>
        <v>20285600</v>
      </c>
      <c r="E44" s="418">
        <v>0</v>
      </c>
      <c r="F44" s="418">
        <v>0</v>
      </c>
    </row>
    <row r="45" spans="1:6" s="215" customFormat="1" ht="18.75" customHeight="1">
      <c r="A45" s="408">
        <v>18050300</v>
      </c>
      <c r="B45" s="417" t="s">
        <v>442</v>
      </c>
      <c r="C45" s="419">
        <f t="shared" si="1"/>
        <v>213100</v>
      </c>
      <c r="D45" s="419">
        <v>213100</v>
      </c>
      <c r="E45" s="419">
        <v>0</v>
      </c>
      <c r="F45" s="419">
        <v>0</v>
      </c>
    </row>
    <row r="46" spans="1:6" s="215" customFormat="1" ht="18.75" customHeight="1">
      <c r="A46" s="408">
        <v>18050400</v>
      </c>
      <c r="B46" s="417" t="s">
        <v>443</v>
      </c>
      <c r="C46" s="419">
        <f t="shared" si="1"/>
        <v>7510300</v>
      </c>
      <c r="D46" s="419">
        <v>7510300</v>
      </c>
      <c r="E46" s="419">
        <v>0</v>
      </c>
      <c r="F46" s="419">
        <v>0</v>
      </c>
    </row>
    <row r="47" spans="1:6" s="215" customFormat="1" ht="46.5">
      <c r="A47" s="408">
        <v>18050500</v>
      </c>
      <c r="B47" s="417" t="s">
        <v>444</v>
      </c>
      <c r="C47" s="419">
        <f t="shared" si="1"/>
        <v>12562200</v>
      </c>
      <c r="D47" s="419">
        <v>12562200</v>
      </c>
      <c r="E47" s="419">
        <v>0</v>
      </c>
      <c r="F47" s="419">
        <v>0</v>
      </c>
    </row>
    <row r="48" spans="1:6" s="215" customFormat="1" ht="21" customHeight="1">
      <c r="A48" s="407">
        <v>19000000</v>
      </c>
      <c r="B48" s="416" t="s">
        <v>445</v>
      </c>
      <c r="C48" s="418">
        <f t="shared" si="1"/>
        <v>46000</v>
      </c>
      <c r="D48" s="418">
        <v>0</v>
      </c>
      <c r="E48" s="418">
        <f>E49</f>
        <v>46000</v>
      </c>
      <c r="F48" s="418">
        <v>0</v>
      </c>
    </row>
    <row r="49" spans="1:6" s="215" customFormat="1" ht="21" customHeight="1">
      <c r="A49" s="407">
        <v>19010000</v>
      </c>
      <c r="B49" s="416" t="s">
        <v>446</v>
      </c>
      <c r="C49" s="418">
        <f t="shared" si="1"/>
        <v>46000</v>
      </c>
      <c r="D49" s="418">
        <v>0</v>
      </c>
      <c r="E49" s="418">
        <f>E50+E51</f>
        <v>46000</v>
      </c>
      <c r="F49" s="418">
        <v>0</v>
      </c>
    </row>
    <row r="50" spans="1:6" s="215" customFormat="1" ht="30.75">
      <c r="A50" s="408">
        <v>19010100</v>
      </c>
      <c r="B50" s="417" t="s">
        <v>447</v>
      </c>
      <c r="C50" s="419">
        <f t="shared" si="1"/>
        <v>36000</v>
      </c>
      <c r="D50" s="419">
        <v>0</v>
      </c>
      <c r="E50" s="419">
        <v>36000</v>
      </c>
      <c r="F50" s="419">
        <v>0</v>
      </c>
    </row>
    <row r="51" spans="1:6" s="215" customFormat="1" ht="46.5">
      <c r="A51" s="408">
        <v>19010300</v>
      </c>
      <c r="B51" s="417" t="s">
        <v>448</v>
      </c>
      <c r="C51" s="419">
        <f t="shared" si="1"/>
        <v>10000</v>
      </c>
      <c r="D51" s="419">
        <v>0</v>
      </c>
      <c r="E51" s="419">
        <v>10000</v>
      </c>
      <c r="F51" s="419">
        <v>0</v>
      </c>
    </row>
    <row r="52" spans="1:6" s="215" customFormat="1" ht="18.75" customHeight="1">
      <c r="A52" s="407">
        <v>20000000</v>
      </c>
      <c r="B52" s="416" t="s">
        <v>449</v>
      </c>
      <c r="C52" s="418">
        <f t="shared" si="1"/>
        <v>3889000</v>
      </c>
      <c r="D52" s="418">
        <f>D53+D59+D71</f>
        <v>1843500</v>
      </c>
      <c r="E52" s="418">
        <f>E71+E75+E80+E84</f>
        <v>2045500</v>
      </c>
      <c r="F52" s="418">
        <f>F71+F75+F80+F84</f>
        <v>215000</v>
      </c>
    </row>
    <row r="53" spans="1:6" s="215" customFormat="1" ht="18.75" customHeight="1">
      <c r="A53" s="407">
        <v>21000000</v>
      </c>
      <c r="B53" s="416" t="s">
        <v>450</v>
      </c>
      <c r="C53" s="418">
        <f t="shared" si="1"/>
        <v>165000</v>
      </c>
      <c r="D53" s="418">
        <f>D55+D54</f>
        <v>165000</v>
      </c>
      <c r="E53" s="418">
        <v>0</v>
      </c>
      <c r="F53" s="418">
        <v>0</v>
      </c>
    </row>
    <row r="54" spans="1:6" s="215" customFormat="1" ht="30.75">
      <c r="A54" s="407">
        <v>21050000</v>
      </c>
      <c r="B54" s="416" t="s">
        <v>451</v>
      </c>
      <c r="C54" s="418">
        <f>D54</f>
        <v>100000</v>
      </c>
      <c r="D54" s="418">
        <v>100000</v>
      </c>
      <c r="E54" s="418">
        <v>0</v>
      </c>
      <c r="F54" s="418">
        <v>0</v>
      </c>
    </row>
    <row r="55" spans="1:6" s="215" customFormat="1" ht="18.75" customHeight="1">
      <c r="A55" s="407">
        <v>21080000</v>
      </c>
      <c r="B55" s="416" t="s">
        <v>452</v>
      </c>
      <c r="C55" s="418">
        <f aca="true" t="shared" si="2" ref="C55:C86">D55+E55</f>
        <v>65000</v>
      </c>
      <c r="D55" s="418">
        <f>D56+D57+D58</f>
        <v>65000</v>
      </c>
      <c r="E55" s="418">
        <v>0</v>
      </c>
      <c r="F55" s="418">
        <v>0</v>
      </c>
    </row>
    <row r="56" spans="1:6" s="215" customFormat="1" ht="18.75" customHeight="1">
      <c r="A56" s="408">
        <v>21080900</v>
      </c>
      <c r="B56" s="417" t="s">
        <v>453</v>
      </c>
      <c r="C56" s="419">
        <f t="shared" si="2"/>
        <v>1000</v>
      </c>
      <c r="D56" s="419">
        <v>1000</v>
      </c>
      <c r="E56" s="419">
        <v>0</v>
      </c>
      <c r="F56" s="419">
        <v>0</v>
      </c>
    </row>
    <row r="57" spans="1:6" s="215" customFormat="1" ht="18.75" customHeight="1">
      <c r="A57" s="408">
        <v>21081100</v>
      </c>
      <c r="B57" s="417" t="s">
        <v>454</v>
      </c>
      <c r="C57" s="419">
        <f t="shared" si="2"/>
        <v>12000</v>
      </c>
      <c r="D57" s="419">
        <v>12000</v>
      </c>
      <c r="E57" s="419">
        <v>0</v>
      </c>
      <c r="F57" s="419">
        <v>0</v>
      </c>
    </row>
    <row r="58" spans="1:6" s="215" customFormat="1" ht="46.5">
      <c r="A58" s="408">
        <v>21081500</v>
      </c>
      <c r="B58" s="417" t="s">
        <v>455</v>
      </c>
      <c r="C58" s="419">
        <f t="shared" si="2"/>
        <v>52000</v>
      </c>
      <c r="D58" s="419">
        <v>52000</v>
      </c>
      <c r="E58" s="419">
        <v>0</v>
      </c>
      <c r="F58" s="419">
        <v>0</v>
      </c>
    </row>
    <row r="59" spans="1:6" s="215" customFormat="1" ht="30.75">
      <c r="A59" s="407">
        <v>22000000</v>
      </c>
      <c r="B59" s="416" t="s">
        <v>456</v>
      </c>
      <c r="C59" s="418">
        <f t="shared" si="2"/>
        <v>1558500</v>
      </c>
      <c r="D59" s="418">
        <f>D60+D65+D67+D70</f>
        <v>1558500</v>
      </c>
      <c r="E59" s="418">
        <v>0</v>
      </c>
      <c r="F59" s="418">
        <v>0</v>
      </c>
    </row>
    <row r="60" spans="1:6" s="215" customFormat="1" ht="19.5" customHeight="1">
      <c r="A60" s="407">
        <v>22010000</v>
      </c>
      <c r="B60" s="416" t="s">
        <v>457</v>
      </c>
      <c r="C60" s="418">
        <f t="shared" si="2"/>
        <v>1326000</v>
      </c>
      <c r="D60" s="418">
        <f>SUM(D61:D64)</f>
        <v>1326000</v>
      </c>
      <c r="E60" s="418">
        <v>0</v>
      </c>
      <c r="F60" s="418">
        <v>0</v>
      </c>
    </row>
    <row r="61" spans="1:6" s="215" customFormat="1" ht="36" customHeight="1">
      <c r="A61" s="408">
        <v>22010300</v>
      </c>
      <c r="B61" s="417" t="s">
        <v>458</v>
      </c>
      <c r="C61" s="419">
        <f t="shared" si="2"/>
        <v>21000</v>
      </c>
      <c r="D61" s="419">
        <v>21000</v>
      </c>
      <c r="E61" s="419">
        <v>0</v>
      </c>
      <c r="F61" s="419">
        <v>0</v>
      </c>
    </row>
    <row r="62" spans="1:6" s="215" customFormat="1" ht="15">
      <c r="A62" s="408">
        <v>22012500</v>
      </c>
      <c r="B62" s="417" t="s">
        <v>459</v>
      </c>
      <c r="C62" s="419">
        <f t="shared" si="2"/>
        <v>800000</v>
      </c>
      <c r="D62" s="419">
        <v>800000</v>
      </c>
      <c r="E62" s="419">
        <v>0</v>
      </c>
      <c r="F62" s="419">
        <v>0</v>
      </c>
    </row>
    <row r="63" spans="1:6" s="215" customFormat="1" ht="30.75">
      <c r="A63" s="408">
        <v>22012600</v>
      </c>
      <c r="B63" s="417" t="s">
        <v>460</v>
      </c>
      <c r="C63" s="419">
        <f t="shared" si="2"/>
        <v>500000</v>
      </c>
      <c r="D63" s="419">
        <v>500000</v>
      </c>
      <c r="E63" s="419">
        <v>0</v>
      </c>
      <c r="F63" s="419">
        <v>0</v>
      </c>
    </row>
    <row r="64" spans="1:6" s="215" customFormat="1" ht="69.75" customHeight="1">
      <c r="A64" s="408">
        <v>22012900</v>
      </c>
      <c r="B64" s="417" t="s">
        <v>481</v>
      </c>
      <c r="C64" s="419">
        <f t="shared" si="2"/>
        <v>5000</v>
      </c>
      <c r="D64" s="419">
        <v>5000</v>
      </c>
      <c r="E64" s="419">
        <v>0</v>
      </c>
      <c r="F64" s="419">
        <v>0</v>
      </c>
    </row>
    <row r="65" spans="1:6" s="215" customFormat="1" ht="30.75">
      <c r="A65" s="407">
        <v>22080000</v>
      </c>
      <c r="B65" s="416" t="s">
        <v>461</v>
      </c>
      <c r="C65" s="418">
        <f t="shared" si="2"/>
        <v>159100</v>
      </c>
      <c r="D65" s="418">
        <f>D66</f>
        <v>159100</v>
      </c>
      <c r="E65" s="418">
        <v>0</v>
      </c>
      <c r="F65" s="418">
        <v>0</v>
      </c>
    </row>
    <row r="66" spans="1:6" s="215" customFormat="1" ht="38.25" customHeight="1">
      <c r="A66" s="408">
        <v>22080400</v>
      </c>
      <c r="B66" s="417" t="s">
        <v>462</v>
      </c>
      <c r="C66" s="419">
        <f t="shared" si="2"/>
        <v>159100</v>
      </c>
      <c r="D66" s="419">
        <v>159100</v>
      </c>
      <c r="E66" s="419">
        <v>0</v>
      </c>
      <c r="F66" s="419">
        <v>0</v>
      </c>
    </row>
    <row r="67" spans="1:6" s="215" customFormat="1" ht="15">
      <c r="A67" s="407">
        <v>22090000</v>
      </c>
      <c r="B67" s="416" t="s">
        <v>463</v>
      </c>
      <c r="C67" s="418">
        <f t="shared" si="2"/>
        <v>69000</v>
      </c>
      <c r="D67" s="418">
        <f>D68+D69</f>
        <v>69000</v>
      </c>
      <c r="E67" s="418">
        <v>0</v>
      </c>
      <c r="F67" s="418">
        <v>0</v>
      </c>
    </row>
    <row r="68" spans="1:6" s="215" customFormat="1" ht="48" customHeight="1">
      <c r="A68" s="408">
        <v>22090100</v>
      </c>
      <c r="B68" s="417" t="s">
        <v>464</v>
      </c>
      <c r="C68" s="419">
        <f t="shared" si="2"/>
        <v>62370</v>
      </c>
      <c r="D68" s="419">
        <v>62370</v>
      </c>
      <c r="E68" s="419">
        <v>0</v>
      </c>
      <c r="F68" s="419">
        <v>0</v>
      </c>
    </row>
    <row r="69" spans="1:6" s="215" customFormat="1" ht="30.75">
      <c r="A69" s="408">
        <v>22090400</v>
      </c>
      <c r="B69" s="417" t="s">
        <v>465</v>
      </c>
      <c r="C69" s="419">
        <f t="shared" si="2"/>
        <v>6630</v>
      </c>
      <c r="D69" s="419">
        <v>6630</v>
      </c>
      <c r="E69" s="419">
        <v>0</v>
      </c>
      <c r="F69" s="419">
        <v>0</v>
      </c>
    </row>
    <row r="70" spans="1:6" s="215" customFormat="1" ht="78">
      <c r="A70" s="407">
        <v>22130000</v>
      </c>
      <c r="B70" s="416" t="s">
        <v>466</v>
      </c>
      <c r="C70" s="418">
        <f t="shared" si="2"/>
        <v>4400</v>
      </c>
      <c r="D70" s="418">
        <v>4400</v>
      </c>
      <c r="E70" s="418">
        <v>0</v>
      </c>
      <c r="F70" s="418">
        <v>0</v>
      </c>
    </row>
    <row r="71" spans="1:6" s="215" customFormat="1" ht="19.5" customHeight="1">
      <c r="A71" s="407">
        <v>24000000</v>
      </c>
      <c r="B71" s="416" t="s">
        <v>467</v>
      </c>
      <c r="C71" s="418">
        <f t="shared" si="2"/>
        <v>137500</v>
      </c>
      <c r="D71" s="418">
        <f aca="true" t="shared" si="3" ref="D71:F72">D72</f>
        <v>120000</v>
      </c>
      <c r="E71" s="418">
        <f t="shared" si="3"/>
        <v>17500</v>
      </c>
      <c r="F71" s="418">
        <f t="shared" si="3"/>
        <v>0</v>
      </c>
    </row>
    <row r="72" spans="1:6" s="215" customFormat="1" ht="19.5" customHeight="1">
      <c r="A72" s="407">
        <v>24060000</v>
      </c>
      <c r="B72" s="416" t="s">
        <v>452</v>
      </c>
      <c r="C72" s="418">
        <f t="shared" si="2"/>
        <v>137500</v>
      </c>
      <c r="D72" s="418">
        <f t="shared" si="3"/>
        <v>120000</v>
      </c>
      <c r="E72" s="418">
        <f>E73+E74</f>
        <v>17500</v>
      </c>
      <c r="F72" s="418">
        <f>F73+F74</f>
        <v>0</v>
      </c>
    </row>
    <row r="73" spans="1:6" s="215" customFormat="1" ht="19.5" customHeight="1">
      <c r="A73" s="408">
        <v>24060300</v>
      </c>
      <c r="B73" s="417" t="s">
        <v>452</v>
      </c>
      <c r="C73" s="419">
        <f t="shared" si="2"/>
        <v>120000</v>
      </c>
      <c r="D73" s="419">
        <v>120000</v>
      </c>
      <c r="E73" s="419">
        <v>0</v>
      </c>
      <c r="F73" s="419">
        <v>0</v>
      </c>
    </row>
    <row r="74" spans="1:6" s="215" customFormat="1" ht="46.5">
      <c r="A74" s="408">
        <v>24062100</v>
      </c>
      <c r="B74" s="417" t="s">
        <v>468</v>
      </c>
      <c r="C74" s="419">
        <f t="shared" si="2"/>
        <v>17500</v>
      </c>
      <c r="D74" s="419">
        <v>0</v>
      </c>
      <c r="E74" s="419">
        <v>17500</v>
      </c>
      <c r="F74" s="419">
        <v>0</v>
      </c>
    </row>
    <row r="75" spans="1:6" s="215" customFormat="1" ht="18.75" customHeight="1">
      <c r="A75" s="407">
        <v>25000000</v>
      </c>
      <c r="B75" s="416" t="s">
        <v>469</v>
      </c>
      <c r="C75" s="418">
        <f t="shared" si="2"/>
        <v>1661000</v>
      </c>
      <c r="D75" s="418">
        <v>0</v>
      </c>
      <c r="E75" s="418">
        <f>E76+E78</f>
        <v>1661000</v>
      </c>
      <c r="F75" s="418">
        <v>0</v>
      </c>
    </row>
    <row r="76" spans="1:6" s="215" customFormat="1" ht="30.75">
      <c r="A76" s="407">
        <v>25010000</v>
      </c>
      <c r="B76" s="416" t="s">
        <v>470</v>
      </c>
      <c r="C76" s="418">
        <f t="shared" si="2"/>
        <v>1651000</v>
      </c>
      <c r="D76" s="418">
        <v>0</v>
      </c>
      <c r="E76" s="418">
        <f>E77</f>
        <v>1651000</v>
      </c>
      <c r="F76" s="418">
        <v>0</v>
      </c>
    </row>
    <row r="77" spans="1:6" s="215" customFormat="1" ht="30.75">
      <c r="A77" s="408">
        <v>25010100</v>
      </c>
      <c r="B77" s="417" t="s">
        <v>471</v>
      </c>
      <c r="C77" s="419">
        <f t="shared" si="2"/>
        <v>1651000</v>
      </c>
      <c r="D77" s="419">
        <v>0</v>
      </c>
      <c r="E77" s="419">
        <v>1651000</v>
      </c>
      <c r="F77" s="419">
        <v>0</v>
      </c>
    </row>
    <row r="78" spans="1:6" s="215" customFormat="1" ht="19.5" customHeight="1">
      <c r="A78" s="407">
        <v>25020000</v>
      </c>
      <c r="B78" s="416" t="s">
        <v>472</v>
      </c>
      <c r="C78" s="418">
        <f t="shared" si="2"/>
        <v>10000</v>
      </c>
      <c r="D78" s="418">
        <v>0</v>
      </c>
      <c r="E78" s="418">
        <f>E79</f>
        <v>10000</v>
      </c>
      <c r="F78" s="418">
        <v>0</v>
      </c>
    </row>
    <row r="79" spans="1:6" s="215" customFormat="1" ht="78">
      <c r="A79" s="408">
        <v>25020200</v>
      </c>
      <c r="B79" s="417" t="s">
        <v>473</v>
      </c>
      <c r="C79" s="419">
        <f t="shared" si="2"/>
        <v>10000</v>
      </c>
      <c r="D79" s="419">
        <v>0</v>
      </c>
      <c r="E79" s="419">
        <v>10000</v>
      </c>
      <c r="F79" s="419">
        <v>0</v>
      </c>
    </row>
    <row r="80" spans="1:6" s="215" customFormat="1" ht="21.75" customHeight="1">
      <c r="A80" s="407">
        <v>30000000</v>
      </c>
      <c r="B80" s="416" t="s">
        <v>474</v>
      </c>
      <c r="C80" s="418">
        <f t="shared" si="2"/>
        <v>215000</v>
      </c>
      <c r="D80" s="418">
        <v>0</v>
      </c>
      <c r="E80" s="418">
        <f aca="true" t="shared" si="4" ref="E80:F82">E81</f>
        <v>215000</v>
      </c>
      <c r="F80" s="418">
        <f t="shared" si="4"/>
        <v>215000</v>
      </c>
    </row>
    <row r="81" spans="1:6" s="215" customFormat="1" ht="21.75" customHeight="1">
      <c r="A81" s="407">
        <v>33000000</v>
      </c>
      <c r="B81" s="416" t="s">
        <v>475</v>
      </c>
      <c r="C81" s="418">
        <f t="shared" si="2"/>
        <v>215000</v>
      </c>
      <c r="D81" s="418">
        <v>0</v>
      </c>
      <c r="E81" s="418">
        <f t="shared" si="4"/>
        <v>215000</v>
      </c>
      <c r="F81" s="418">
        <f t="shared" si="4"/>
        <v>215000</v>
      </c>
    </row>
    <row r="82" spans="1:6" s="215" customFormat="1" ht="21.75" customHeight="1">
      <c r="A82" s="407">
        <v>33010000</v>
      </c>
      <c r="B82" s="416" t="s">
        <v>476</v>
      </c>
      <c r="C82" s="418">
        <f t="shared" si="2"/>
        <v>215000</v>
      </c>
      <c r="D82" s="418">
        <f>D83</f>
        <v>0</v>
      </c>
      <c r="E82" s="418">
        <f t="shared" si="4"/>
        <v>215000</v>
      </c>
      <c r="F82" s="418">
        <f t="shared" si="4"/>
        <v>215000</v>
      </c>
    </row>
    <row r="83" spans="1:6" s="215" customFormat="1" ht="62.25">
      <c r="A83" s="408">
        <v>33010100</v>
      </c>
      <c r="B83" s="417" t="s">
        <v>477</v>
      </c>
      <c r="C83" s="419">
        <f t="shared" si="2"/>
        <v>215000</v>
      </c>
      <c r="D83" s="419">
        <v>0</v>
      </c>
      <c r="E83" s="419">
        <v>215000</v>
      </c>
      <c r="F83" s="419">
        <v>215000</v>
      </c>
    </row>
    <row r="84" spans="1:6" s="215" customFormat="1" ht="24.75" customHeight="1">
      <c r="A84" s="407">
        <v>50000000</v>
      </c>
      <c r="B84" s="416" t="s">
        <v>478</v>
      </c>
      <c r="C84" s="418">
        <f t="shared" si="2"/>
        <v>152000</v>
      </c>
      <c r="D84" s="418">
        <v>0</v>
      </c>
      <c r="E84" s="418">
        <f>E85</f>
        <v>152000</v>
      </c>
      <c r="F84" s="418">
        <v>0</v>
      </c>
    </row>
    <row r="85" spans="1:6" s="409" customFormat="1" ht="46.5">
      <c r="A85" s="408">
        <v>50110000</v>
      </c>
      <c r="B85" s="417" t="s">
        <v>479</v>
      </c>
      <c r="C85" s="419">
        <f t="shared" si="2"/>
        <v>152000</v>
      </c>
      <c r="D85" s="419">
        <v>0</v>
      </c>
      <c r="E85" s="419">
        <v>152000</v>
      </c>
      <c r="F85" s="419">
        <v>0</v>
      </c>
    </row>
    <row r="86" spans="1:6" s="409" customFormat="1" ht="27.75" customHeight="1">
      <c r="A86" s="420"/>
      <c r="B86" s="421" t="s">
        <v>480</v>
      </c>
      <c r="C86" s="422">
        <f t="shared" si="2"/>
        <v>146859800</v>
      </c>
      <c r="D86" s="422">
        <f>D12+D52</f>
        <v>144768300</v>
      </c>
      <c r="E86" s="422">
        <f>E12+E52</f>
        <v>2091500</v>
      </c>
      <c r="F86" s="422">
        <f>F80</f>
        <v>215000</v>
      </c>
    </row>
    <row r="87" spans="1:6" s="155" customFormat="1" ht="24.75" customHeight="1">
      <c r="A87" s="214">
        <v>40000000</v>
      </c>
      <c r="B87" s="413" t="s">
        <v>59</v>
      </c>
      <c r="C87" s="423">
        <f aca="true" t="shared" si="5" ref="C87:C98">D87+E87</f>
        <v>63488400</v>
      </c>
      <c r="D87" s="423">
        <f>D88</f>
        <v>63488400</v>
      </c>
      <c r="E87" s="423">
        <f>E88</f>
        <v>0</v>
      </c>
      <c r="F87" s="423">
        <f>F88</f>
        <v>0</v>
      </c>
    </row>
    <row r="88" spans="1:6" s="155" customFormat="1" ht="24.75" customHeight="1">
      <c r="A88" s="214">
        <v>41000000</v>
      </c>
      <c r="B88" s="413" t="s">
        <v>60</v>
      </c>
      <c r="C88" s="423">
        <f t="shared" si="5"/>
        <v>63488400</v>
      </c>
      <c r="D88" s="423">
        <f>D89+D92+D94</f>
        <v>63488400</v>
      </c>
      <c r="E88" s="423">
        <v>0</v>
      </c>
      <c r="F88" s="424">
        <v>0</v>
      </c>
    </row>
    <row r="89" spans="1:6" s="155" customFormat="1" ht="24.75" customHeight="1">
      <c r="A89" s="214">
        <v>41030000</v>
      </c>
      <c r="B89" s="413" t="s">
        <v>61</v>
      </c>
      <c r="C89" s="423">
        <f t="shared" si="5"/>
        <v>62072600</v>
      </c>
      <c r="D89" s="423">
        <f>D90+D91</f>
        <v>62072600</v>
      </c>
      <c r="E89" s="423"/>
      <c r="F89" s="424"/>
    </row>
    <row r="90" spans="1:6" s="155" customFormat="1" ht="24.75" customHeight="1">
      <c r="A90" s="216">
        <v>41033900</v>
      </c>
      <c r="B90" s="414" t="s">
        <v>37</v>
      </c>
      <c r="C90" s="425">
        <f t="shared" si="5"/>
        <v>57295000</v>
      </c>
      <c r="D90" s="425">
        <v>57295000</v>
      </c>
      <c r="E90" s="423"/>
      <c r="F90" s="424"/>
    </row>
    <row r="91" spans="1:6" s="155" customFormat="1" ht="24.75" customHeight="1">
      <c r="A91" s="216">
        <v>41034200</v>
      </c>
      <c r="B91" s="414" t="s">
        <v>38</v>
      </c>
      <c r="C91" s="425">
        <f t="shared" si="5"/>
        <v>4777600</v>
      </c>
      <c r="D91" s="425">
        <v>4777600</v>
      </c>
      <c r="E91" s="423"/>
      <c r="F91" s="424"/>
    </row>
    <row r="92" spans="1:6" s="155" customFormat="1" ht="24.75" customHeight="1">
      <c r="A92" s="214">
        <v>41040000</v>
      </c>
      <c r="B92" s="416" t="s">
        <v>497</v>
      </c>
      <c r="C92" s="441">
        <f t="shared" si="5"/>
        <v>511800</v>
      </c>
      <c r="D92" s="423">
        <f>D93</f>
        <v>511800</v>
      </c>
      <c r="E92" s="423"/>
      <c r="F92" s="424"/>
    </row>
    <row r="93" spans="1:6" s="155" customFormat="1" ht="66.75" customHeight="1">
      <c r="A93" s="435">
        <v>41040200</v>
      </c>
      <c r="B93" s="417" t="s">
        <v>496</v>
      </c>
      <c r="C93" s="425">
        <f t="shared" si="5"/>
        <v>511800</v>
      </c>
      <c r="D93" s="442">
        <v>511800</v>
      </c>
      <c r="E93" s="440">
        <v>0</v>
      </c>
      <c r="F93" s="424"/>
    </row>
    <row r="94" spans="1:6" s="155" customFormat="1" ht="24.75" customHeight="1">
      <c r="A94" s="439">
        <v>41050000</v>
      </c>
      <c r="B94" s="416" t="s">
        <v>492</v>
      </c>
      <c r="C94" s="423">
        <f t="shared" si="5"/>
        <v>904000</v>
      </c>
      <c r="D94" s="443">
        <f>D95+D96+D97</f>
        <v>904000</v>
      </c>
      <c r="E94" s="437"/>
      <c r="F94" s="438"/>
    </row>
    <row r="95" spans="1:6" s="155" customFormat="1" ht="30.75" customHeight="1">
      <c r="A95" s="436">
        <v>41051000</v>
      </c>
      <c r="B95" s="417" t="s">
        <v>493</v>
      </c>
      <c r="C95" s="425">
        <f t="shared" si="5"/>
        <v>678300</v>
      </c>
      <c r="D95" s="437">
        <v>678300</v>
      </c>
      <c r="E95" s="437"/>
      <c r="F95" s="438"/>
    </row>
    <row r="96" spans="1:6" s="155" customFormat="1" ht="48" customHeight="1">
      <c r="A96" s="436">
        <v>41051200</v>
      </c>
      <c r="B96" s="417" t="s">
        <v>494</v>
      </c>
      <c r="C96" s="437">
        <f t="shared" si="5"/>
        <v>108700</v>
      </c>
      <c r="D96" s="437">
        <v>108700</v>
      </c>
      <c r="E96" s="437"/>
      <c r="F96" s="438"/>
    </row>
    <row r="97" spans="1:6" s="155" customFormat="1" ht="37.5" customHeight="1">
      <c r="A97" s="436">
        <v>41051500</v>
      </c>
      <c r="B97" s="417" t="s">
        <v>495</v>
      </c>
      <c r="C97" s="437">
        <f t="shared" si="5"/>
        <v>117000</v>
      </c>
      <c r="D97" s="437">
        <v>117000</v>
      </c>
      <c r="E97" s="437"/>
      <c r="F97" s="438"/>
    </row>
    <row r="98" spans="1:6" s="13" customFormat="1" ht="33" customHeight="1" thickBot="1">
      <c r="A98" s="218" t="s">
        <v>4</v>
      </c>
      <c r="B98" s="415" t="s">
        <v>315</v>
      </c>
      <c r="C98" s="426">
        <f t="shared" si="5"/>
        <v>210348200</v>
      </c>
      <c r="D98" s="426">
        <f>D86+D87</f>
        <v>208256700</v>
      </c>
      <c r="E98" s="426">
        <f>E86+E87</f>
        <v>2091500</v>
      </c>
      <c r="F98" s="426">
        <f>F86+F87</f>
        <v>215000</v>
      </c>
    </row>
  </sheetData>
  <sheetProtection/>
  <mergeCells count="10">
    <mergeCell ref="C2:F2"/>
    <mergeCell ref="C3:F3"/>
    <mergeCell ref="D9:D10"/>
    <mergeCell ref="A5:F5"/>
    <mergeCell ref="A6:B6"/>
    <mergeCell ref="A7:B7"/>
    <mergeCell ref="A9:A10"/>
    <mergeCell ref="E9:F9"/>
    <mergeCell ref="C9:C10"/>
    <mergeCell ref="B9:B10"/>
  </mergeCells>
  <printOptions horizontalCentered="1"/>
  <pageMargins left="0.5118110236220472" right="0.1968503937007874" top="0.3937007874015748" bottom="0.2362204724409449" header="0" footer="0"/>
  <pageSetup horizontalDpi="600" verticalDpi="600" orientation="portrait" paperSize="9" scale="58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1:M21"/>
  <sheetViews>
    <sheetView zoomScale="75" zoomScaleNormal="75" zoomScaleSheetLayoutView="100" zoomScalePageLayoutView="0" workbookViewId="0" topLeftCell="A1">
      <selection activeCell="A2" sqref="A2"/>
    </sheetView>
  </sheetViews>
  <sheetFormatPr defaultColWidth="9.375" defaultRowHeight="12.75"/>
  <cols>
    <col min="1" max="1" width="10.125" style="56" customWidth="1"/>
    <col min="2" max="2" width="11.625" style="56" customWidth="1"/>
    <col min="3" max="3" width="59.50390625" style="56" customWidth="1"/>
    <col min="4" max="4" width="17.50390625" style="56" customWidth="1"/>
    <col min="5" max="5" width="14.50390625" style="56" customWidth="1"/>
    <col min="6" max="6" width="17.50390625" style="56" customWidth="1"/>
    <col min="7" max="7" width="19.375" style="56" customWidth="1"/>
    <col min="8" max="8" width="12.375" style="56" customWidth="1"/>
    <col min="9" max="16384" width="9.375" style="56" customWidth="1"/>
  </cols>
  <sheetData>
    <row r="1" spans="5:8" ht="12.75">
      <c r="E1" s="12" t="s">
        <v>52</v>
      </c>
      <c r="F1" s="12"/>
      <c r="G1" s="12"/>
      <c r="H1" s="12"/>
    </row>
    <row r="2" spans="5:10" ht="29.25" customHeight="1">
      <c r="E2" s="461" t="str">
        <f>Доходи!C2</f>
        <v>До проєкту бюджету Бобровицької міської
об’єднаної територіальної громади на 2020 рік
</v>
      </c>
      <c r="F2" s="461"/>
      <c r="G2" s="461"/>
      <c r="H2" s="72"/>
      <c r="I2" s="82"/>
      <c r="J2" s="82"/>
    </row>
    <row r="3" spans="5:10" ht="26.25" customHeight="1">
      <c r="E3" s="461"/>
      <c r="F3" s="461"/>
      <c r="G3" s="461"/>
      <c r="H3" s="72"/>
      <c r="I3" s="82"/>
      <c r="J3" s="82"/>
    </row>
    <row r="4" spans="3:8" ht="33" customHeight="1">
      <c r="C4" s="462"/>
      <c r="D4" s="462"/>
      <c r="E4" s="462"/>
      <c r="F4" s="462"/>
      <c r="G4" s="462"/>
      <c r="H4" s="83"/>
    </row>
    <row r="5" spans="1:7" ht="21.75" customHeight="1">
      <c r="A5" s="465" t="s">
        <v>310</v>
      </c>
      <c r="B5" s="465"/>
      <c r="C5" s="465"/>
      <c r="D5" s="465"/>
      <c r="E5" s="465"/>
      <c r="F5" s="465"/>
      <c r="G5" s="465"/>
    </row>
    <row r="6" spans="1:7" ht="21.75" customHeight="1">
      <c r="A6" s="467">
        <v>25521000000</v>
      </c>
      <c r="B6" s="467"/>
      <c r="C6" s="145"/>
      <c r="D6" s="145"/>
      <c r="E6" s="145"/>
      <c r="F6" s="145"/>
      <c r="G6" s="145"/>
    </row>
    <row r="7" spans="1:7" ht="15.75" customHeight="1">
      <c r="A7" s="480" t="s">
        <v>314</v>
      </c>
      <c r="B7" s="480"/>
      <c r="C7" s="145"/>
      <c r="D7" s="145"/>
      <c r="E7" s="145"/>
      <c r="F7" s="145"/>
      <c r="G7" s="145"/>
    </row>
    <row r="8" ht="12.75">
      <c r="G8" s="57" t="s">
        <v>44</v>
      </c>
    </row>
    <row r="9" spans="1:7" ht="23.25" customHeight="1">
      <c r="A9" s="466" t="s">
        <v>29</v>
      </c>
      <c r="B9" s="470" t="s">
        <v>316</v>
      </c>
      <c r="C9" s="471"/>
      <c r="D9" s="468" t="s">
        <v>118</v>
      </c>
      <c r="E9" s="456" t="s">
        <v>47</v>
      </c>
      <c r="F9" s="463" t="s">
        <v>30</v>
      </c>
      <c r="G9" s="464"/>
    </row>
    <row r="10" spans="1:7" ht="38.25" customHeight="1">
      <c r="A10" s="466"/>
      <c r="B10" s="472"/>
      <c r="C10" s="473"/>
      <c r="D10" s="469"/>
      <c r="E10" s="457"/>
      <c r="F10" s="17" t="s">
        <v>119</v>
      </c>
      <c r="G10" s="17" t="s">
        <v>121</v>
      </c>
    </row>
    <row r="11" spans="1:7" ht="13.5">
      <c r="A11" s="58">
        <v>1</v>
      </c>
      <c r="B11" s="474">
        <v>2</v>
      </c>
      <c r="C11" s="475"/>
      <c r="D11" s="59">
        <v>3</v>
      </c>
      <c r="E11" s="60">
        <v>4</v>
      </c>
      <c r="F11" s="58">
        <v>5</v>
      </c>
      <c r="G11" s="58">
        <v>6</v>
      </c>
    </row>
    <row r="12" spans="1:13" s="20" customFormat="1" ht="22.5" customHeight="1">
      <c r="A12" s="458" t="s">
        <v>122</v>
      </c>
      <c r="B12" s="459"/>
      <c r="C12" s="460"/>
      <c r="D12" s="36"/>
      <c r="E12" s="37"/>
      <c r="F12" s="37"/>
      <c r="G12" s="38"/>
      <c r="H12" s="84"/>
      <c r="I12" s="84"/>
      <c r="J12" s="84"/>
      <c r="K12" s="84"/>
      <c r="L12" s="84"/>
      <c r="M12" s="84"/>
    </row>
    <row r="13" spans="1:8" s="86" customFormat="1" ht="24" customHeight="1">
      <c r="A13" s="221">
        <v>200000</v>
      </c>
      <c r="B13" s="476" t="s">
        <v>123</v>
      </c>
      <c r="C13" s="477"/>
      <c r="D13" s="29">
        <f>E13+F13</f>
        <v>0</v>
      </c>
      <c r="E13" s="29">
        <f>E14</f>
        <v>-8069266</v>
      </c>
      <c r="F13" s="29">
        <f>F14</f>
        <v>8069266</v>
      </c>
      <c r="G13" s="29">
        <f>G14</f>
        <v>8069266</v>
      </c>
      <c r="H13" s="85"/>
    </row>
    <row r="14" spans="1:8" s="86" customFormat="1" ht="24" customHeight="1">
      <c r="A14" s="217">
        <v>208000</v>
      </c>
      <c r="B14" s="476" t="s">
        <v>125</v>
      </c>
      <c r="C14" s="477"/>
      <c r="D14" s="29">
        <f>E14+F14</f>
        <v>0</v>
      </c>
      <c r="E14" s="30">
        <f>SUM(E15:E15)</f>
        <v>-8069266</v>
      </c>
      <c r="F14" s="30">
        <f>SUM(F15:F15)</f>
        <v>8069266</v>
      </c>
      <c r="G14" s="30">
        <f>SUM(G15:G15)</f>
        <v>8069266</v>
      </c>
      <c r="H14" s="85"/>
    </row>
    <row r="15" spans="1:8" s="86" customFormat="1" ht="33" customHeight="1">
      <c r="A15" s="221">
        <v>208400</v>
      </c>
      <c r="B15" s="478" t="s">
        <v>26</v>
      </c>
      <c r="C15" s="479"/>
      <c r="D15" s="29">
        <f>E15+F15</f>
        <v>0</v>
      </c>
      <c r="E15" s="87">
        <v>-8069266</v>
      </c>
      <c r="F15" s="87">
        <v>8069266</v>
      </c>
      <c r="G15" s="87">
        <v>8069266</v>
      </c>
      <c r="H15" s="85"/>
    </row>
    <row r="16" spans="1:8" s="92" customFormat="1" ht="26.25" customHeight="1">
      <c r="A16" s="219" t="s">
        <v>4</v>
      </c>
      <c r="B16" s="481" t="s">
        <v>39</v>
      </c>
      <c r="C16" s="482"/>
      <c r="D16" s="220">
        <f>D13</f>
        <v>0</v>
      </c>
      <c r="E16" s="220">
        <f>E13</f>
        <v>-8069266</v>
      </c>
      <c r="F16" s="220">
        <f>F13</f>
        <v>8069266</v>
      </c>
      <c r="G16" s="220">
        <f>G13</f>
        <v>8069266</v>
      </c>
      <c r="H16" s="91"/>
    </row>
    <row r="17" spans="1:13" s="20" customFormat="1" ht="24" customHeight="1">
      <c r="A17" s="458" t="s">
        <v>124</v>
      </c>
      <c r="B17" s="459"/>
      <c r="C17" s="460"/>
      <c r="D17" s="36"/>
      <c r="E17" s="37"/>
      <c r="F17" s="37"/>
      <c r="G17" s="38"/>
      <c r="H17" s="84"/>
      <c r="I17" s="84"/>
      <c r="J17" s="84"/>
      <c r="K17" s="84"/>
      <c r="L17" s="84"/>
      <c r="M17" s="84"/>
    </row>
    <row r="18" spans="1:8" s="86" customFormat="1" ht="24" customHeight="1">
      <c r="A18" s="221">
        <v>600000</v>
      </c>
      <c r="B18" s="476" t="s">
        <v>17</v>
      </c>
      <c r="C18" s="477"/>
      <c r="D18" s="29">
        <f>E18+F18</f>
        <v>0</v>
      </c>
      <c r="E18" s="29">
        <f>E19</f>
        <v>-8069266</v>
      </c>
      <c r="F18" s="29">
        <f>F19</f>
        <v>8069266</v>
      </c>
      <c r="G18" s="29">
        <f>G19</f>
        <v>8069266</v>
      </c>
      <c r="H18" s="85"/>
    </row>
    <row r="19" spans="1:8" s="86" customFormat="1" ht="24" customHeight="1">
      <c r="A19" s="217">
        <v>602000</v>
      </c>
      <c r="B19" s="476" t="s">
        <v>126</v>
      </c>
      <c r="C19" s="477"/>
      <c r="D19" s="29">
        <f>E19+F19</f>
        <v>0</v>
      </c>
      <c r="E19" s="30">
        <f>SUM(E20:E20)</f>
        <v>-8069266</v>
      </c>
      <c r="F19" s="30">
        <f>SUM(F20:F20)</f>
        <v>8069266</v>
      </c>
      <c r="G19" s="30">
        <f>SUM(G20:G20)</f>
        <v>8069266</v>
      </c>
      <c r="H19" s="85"/>
    </row>
    <row r="20" spans="1:8" s="86" customFormat="1" ht="33" customHeight="1">
      <c r="A20" s="221">
        <v>602400</v>
      </c>
      <c r="B20" s="478" t="s">
        <v>26</v>
      </c>
      <c r="C20" s="479"/>
      <c r="D20" s="29">
        <f>E20+F20</f>
        <v>0</v>
      </c>
      <c r="E20" s="87">
        <v>-8069266</v>
      </c>
      <c r="F20" s="87">
        <v>8069266</v>
      </c>
      <c r="G20" s="87">
        <v>8069266</v>
      </c>
      <c r="H20" s="85"/>
    </row>
    <row r="21" spans="1:8" s="92" customFormat="1" ht="26.25" customHeight="1">
      <c r="A21" s="219" t="s">
        <v>4</v>
      </c>
      <c r="B21" s="481" t="s">
        <v>39</v>
      </c>
      <c r="C21" s="482"/>
      <c r="D21" s="220">
        <f>D18</f>
        <v>0</v>
      </c>
      <c r="E21" s="220">
        <f>E18</f>
        <v>-8069266</v>
      </c>
      <c r="F21" s="220">
        <f>F18</f>
        <v>8069266</v>
      </c>
      <c r="G21" s="220">
        <f>G18</f>
        <v>8069266</v>
      </c>
      <c r="H21" s="91"/>
    </row>
  </sheetData>
  <sheetProtection/>
  <mergeCells count="22">
    <mergeCell ref="A7:B7"/>
    <mergeCell ref="B16:C16"/>
    <mergeCell ref="B18:C18"/>
    <mergeCell ref="B19:C19"/>
    <mergeCell ref="B20:C20"/>
    <mergeCell ref="B21:C21"/>
    <mergeCell ref="D9:D10"/>
    <mergeCell ref="B9:C10"/>
    <mergeCell ref="B11:C11"/>
    <mergeCell ref="B13:C13"/>
    <mergeCell ref="B14:C14"/>
    <mergeCell ref="B15:C15"/>
    <mergeCell ref="E9:E10"/>
    <mergeCell ref="A17:C17"/>
    <mergeCell ref="A12:C12"/>
    <mergeCell ref="E2:G2"/>
    <mergeCell ref="C4:G4"/>
    <mergeCell ref="F9:G9"/>
    <mergeCell ref="E3:G3"/>
    <mergeCell ref="A5:G5"/>
    <mergeCell ref="A9:A10"/>
    <mergeCell ref="A6:B6"/>
  </mergeCells>
  <printOptions/>
  <pageMargins left="0.66" right="0.75" top="1" bottom="0.77" header="0.5" footer="0.5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V103"/>
  <sheetViews>
    <sheetView showZeros="0" zoomScale="75" zoomScaleNormal="75" zoomScaleSheetLayoutView="75" zoomScalePageLayoutView="0" workbookViewId="0" topLeftCell="A1">
      <selection activeCell="A1" sqref="A1"/>
    </sheetView>
  </sheetViews>
  <sheetFormatPr defaultColWidth="9.00390625" defaultRowHeight="12.75"/>
  <cols>
    <col min="1" max="1" width="16.50390625" style="22" customWidth="1"/>
    <col min="2" max="2" width="17.50390625" style="22" customWidth="1"/>
    <col min="3" max="3" width="12.375" style="22" customWidth="1"/>
    <col min="4" max="4" width="78.50390625" style="22" customWidth="1"/>
    <col min="5" max="5" width="17.00390625" style="264" customWidth="1"/>
    <col min="6" max="6" width="16.50390625" style="22" customWidth="1"/>
    <col min="7" max="7" width="17.25390625" style="22" customWidth="1"/>
    <col min="8" max="8" width="15.375" style="22" customWidth="1"/>
    <col min="9" max="9" width="14.125" style="22" customWidth="1"/>
    <col min="10" max="10" width="14.875" style="264" customWidth="1"/>
    <col min="11" max="11" width="15.375" style="22" customWidth="1"/>
    <col min="12" max="12" width="23.50390625" style="22" customWidth="1"/>
    <col min="13" max="13" width="15.50390625" style="22" customWidth="1"/>
    <col min="14" max="14" width="15.375" style="22" customWidth="1"/>
    <col min="15" max="15" width="14.50390625" style="22" customWidth="1"/>
    <col min="16" max="16" width="15.625" style="22" customWidth="1"/>
    <col min="17" max="17" width="16.625" style="264" customWidth="1"/>
    <col min="18" max="18" width="12.125" style="81" customWidth="1"/>
    <col min="19" max="16384" width="8.875" style="81" customWidth="1"/>
  </cols>
  <sheetData>
    <row r="1" spans="5:17" s="22" customFormat="1" ht="21" customHeight="1">
      <c r="E1" s="264"/>
      <c r="J1" s="264"/>
      <c r="M1" s="22" t="s">
        <v>194</v>
      </c>
      <c r="Q1" s="264"/>
    </row>
    <row r="2" spans="5:17" s="22" customFormat="1" ht="39" customHeight="1">
      <c r="E2" s="264"/>
      <c r="J2" s="264"/>
      <c r="M2" s="565" t="str">
        <f>Доходи!C2</f>
        <v>До проєкту бюджету Бобровицької міської
об’єднаної територіальної громади на 2020 рік
</v>
      </c>
      <c r="N2" s="565"/>
      <c r="O2" s="565"/>
      <c r="P2" s="565"/>
      <c r="Q2" s="565"/>
    </row>
    <row r="3" spans="5:17" s="22" customFormat="1" ht="35.25" customHeight="1">
      <c r="E3" s="264"/>
      <c r="J3" s="264"/>
      <c r="M3" s="495">
        <f>Доходи!C3</f>
        <v>0</v>
      </c>
      <c r="N3" s="495"/>
      <c r="O3" s="495"/>
      <c r="P3" s="495"/>
      <c r="Q3" s="495"/>
    </row>
    <row r="4" spans="5:17" s="22" customFormat="1" ht="15">
      <c r="E4" s="264"/>
      <c r="J4" s="264"/>
      <c r="Q4" s="264"/>
    </row>
    <row r="5" spans="1:17" s="22" customFormat="1" ht="23.25" customHeight="1">
      <c r="A5" s="496" t="s">
        <v>311</v>
      </c>
      <c r="B5" s="496"/>
      <c r="C5" s="496"/>
      <c r="D5" s="496"/>
      <c r="E5" s="496"/>
      <c r="F5" s="496"/>
      <c r="G5" s="496"/>
      <c r="H5" s="496"/>
      <c r="I5" s="496"/>
      <c r="J5" s="496"/>
      <c r="K5" s="496"/>
      <c r="L5" s="496"/>
      <c r="M5" s="496"/>
      <c r="N5" s="496"/>
      <c r="O5" s="496"/>
      <c r="P5" s="496"/>
      <c r="Q5" s="496"/>
    </row>
    <row r="6" spans="1:17" s="22" customFormat="1" ht="23.25" customHeight="1">
      <c r="A6" s="467">
        <v>25521000000</v>
      </c>
      <c r="B6" s="467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</row>
    <row r="7" spans="1:17" s="22" customFormat="1" ht="23.25" customHeight="1">
      <c r="A7" s="480" t="s">
        <v>314</v>
      </c>
      <c r="B7" s="480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</row>
    <row r="8" spans="5:17" s="22" customFormat="1" ht="15.75" thickBot="1">
      <c r="E8" s="264"/>
      <c r="J8" s="264"/>
      <c r="Q8" s="267" t="s">
        <v>1</v>
      </c>
    </row>
    <row r="9" spans="1:22" s="55" customFormat="1" ht="33" customHeight="1">
      <c r="A9" s="490" t="s">
        <v>317</v>
      </c>
      <c r="B9" s="488" t="s">
        <v>318</v>
      </c>
      <c r="C9" s="488" t="s">
        <v>117</v>
      </c>
      <c r="D9" s="485" t="s">
        <v>320</v>
      </c>
      <c r="E9" s="484" t="s">
        <v>47</v>
      </c>
      <c r="F9" s="484"/>
      <c r="G9" s="484"/>
      <c r="H9" s="484"/>
      <c r="I9" s="484"/>
      <c r="J9" s="484" t="s">
        <v>48</v>
      </c>
      <c r="K9" s="484"/>
      <c r="L9" s="484"/>
      <c r="M9" s="484"/>
      <c r="N9" s="484"/>
      <c r="O9" s="484"/>
      <c r="P9" s="484"/>
      <c r="Q9" s="492" t="s">
        <v>321</v>
      </c>
      <c r="R9" s="22"/>
      <c r="S9" s="54"/>
      <c r="T9" s="54"/>
      <c r="U9" s="54"/>
      <c r="V9" s="54"/>
    </row>
    <row r="10" spans="1:22" s="55" customFormat="1" ht="21" customHeight="1">
      <c r="A10" s="491"/>
      <c r="B10" s="489"/>
      <c r="C10" s="489"/>
      <c r="D10" s="486"/>
      <c r="E10" s="483" t="s">
        <v>119</v>
      </c>
      <c r="F10" s="483" t="s">
        <v>40</v>
      </c>
      <c r="G10" s="487" t="s">
        <v>28</v>
      </c>
      <c r="H10" s="487"/>
      <c r="I10" s="487" t="s">
        <v>41</v>
      </c>
      <c r="J10" s="483" t="s">
        <v>119</v>
      </c>
      <c r="K10" s="487" t="s">
        <v>46</v>
      </c>
      <c r="L10" s="89"/>
      <c r="M10" s="483" t="s">
        <v>40</v>
      </c>
      <c r="N10" s="487" t="s">
        <v>28</v>
      </c>
      <c r="O10" s="487"/>
      <c r="P10" s="487" t="s">
        <v>41</v>
      </c>
      <c r="Q10" s="493"/>
      <c r="R10" s="22"/>
      <c r="S10" s="54"/>
      <c r="T10" s="54"/>
      <c r="U10" s="54"/>
      <c r="V10" s="54"/>
    </row>
    <row r="11" spans="1:22" s="55" customFormat="1" ht="117" customHeight="1">
      <c r="A11" s="491"/>
      <c r="B11" s="489"/>
      <c r="C11" s="489"/>
      <c r="D11" s="486"/>
      <c r="E11" s="483"/>
      <c r="F11" s="483"/>
      <c r="G11" s="23" t="s">
        <v>43</v>
      </c>
      <c r="H11" s="23" t="s">
        <v>42</v>
      </c>
      <c r="I11" s="487"/>
      <c r="J11" s="483"/>
      <c r="K11" s="487"/>
      <c r="L11" s="24" t="s">
        <v>36</v>
      </c>
      <c r="M11" s="483"/>
      <c r="N11" s="23" t="s">
        <v>43</v>
      </c>
      <c r="O11" s="23" t="s">
        <v>42</v>
      </c>
      <c r="P11" s="487"/>
      <c r="Q11" s="493"/>
      <c r="R11" s="22"/>
      <c r="S11" s="54"/>
      <c r="T11" s="54"/>
      <c r="U11" s="54"/>
      <c r="V11" s="54"/>
    </row>
    <row r="12" spans="1:18" s="178" customFormat="1" ht="15">
      <c r="A12" s="176">
        <v>1</v>
      </c>
      <c r="B12" s="177">
        <v>2</v>
      </c>
      <c r="C12" s="177">
        <v>3</v>
      </c>
      <c r="D12" s="177">
        <v>4</v>
      </c>
      <c r="E12" s="265">
        <v>5</v>
      </c>
      <c r="F12" s="177">
        <v>6</v>
      </c>
      <c r="G12" s="177">
        <v>7</v>
      </c>
      <c r="H12" s="177">
        <v>8</v>
      </c>
      <c r="I12" s="177">
        <v>9</v>
      </c>
      <c r="J12" s="265">
        <v>10</v>
      </c>
      <c r="K12" s="177">
        <v>11</v>
      </c>
      <c r="L12" s="177">
        <v>12</v>
      </c>
      <c r="M12" s="177">
        <v>13</v>
      </c>
      <c r="N12" s="177">
        <v>14</v>
      </c>
      <c r="O12" s="177">
        <v>15</v>
      </c>
      <c r="P12" s="177">
        <v>16</v>
      </c>
      <c r="Q12" s="268">
        <v>17</v>
      </c>
      <c r="R12" s="155"/>
    </row>
    <row r="13" spans="1:18" s="155" customFormat="1" ht="26.25" customHeight="1">
      <c r="A13" s="156" t="s">
        <v>2</v>
      </c>
      <c r="B13" s="566"/>
      <c r="C13" s="167"/>
      <c r="D13" s="159" t="s">
        <v>62</v>
      </c>
      <c r="E13" s="153">
        <f>E14</f>
        <v>42015000</v>
      </c>
      <c r="F13" s="153">
        <f aca="true" t="shared" si="0" ref="F13:P13">F14</f>
        <v>42015000</v>
      </c>
      <c r="G13" s="153">
        <f t="shared" si="0"/>
        <v>23793570</v>
      </c>
      <c r="H13" s="153">
        <f t="shared" si="0"/>
        <v>2407300</v>
      </c>
      <c r="I13" s="153">
        <f t="shared" si="0"/>
        <v>0</v>
      </c>
      <c r="J13" s="153">
        <f t="shared" si="0"/>
        <v>6381500</v>
      </c>
      <c r="K13" s="153">
        <f t="shared" si="0"/>
        <v>6155000</v>
      </c>
      <c r="L13" s="153">
        <f t="shared" si="0"/>
        <v>5940000</v>
      </c>
      <c r="M13" s="153">
        <f t="shared" si="0"/>
        <v>142800</v>
      </c>
      <c r="N13" s="153">
        <f t="shared" si="0"/>
        <v>23197</v>
      </c>
      <c r="O13" s="153">
        <f t="shared" si="0"/>
        <v>0</v>
      </c>
      <c r="P13" s="153">
        <f t="shared" si="0"/>
        <v>6238700</v>
      </c>
      <c r="Q13" s="154">
        <f aca="true" t="shared" si="1" ref="Q13:Q63">E13+J13</f>
        <v>48396500</v>
      </c>
      <c r="R13" s="260"/>
    </row>
    <row r="14" spans="1:17" s="155" customFormat="1" ht="26.25" customHeight="1">
      <c r="A14" s="156" t="s">
        <v>3</v>
      </c>
      <c r="B14" s="566"/>
      <c r="C14" s="167"/>
      <c r="D14" s="159" t="s">
        <v>62</v>
      </c>
      <c r="E14" s="153">
        <f aca="true" t="shared" si="2" ref="E14:P14">E15+E18+E23+E26+E29+E32+E48</f>
        <v>42015000</v>
      </c>
      <c r="F14" s="153">
        <f t="shared" si="2"/>
        <v>42015000</v>
      </c>
      <c r="G14" s="153">
        <f t="shared" si="2"/>
        <v>23793570</v>
      </c>
      <c r="H14" s="153">
        <f t="shared" si="2"/>
        <v>2407300</v>
      </c>
      <c r="I14" s="153">
        <f t="shared" si="2"/>
        <v>0</v>
      </c>
      <c r="J14" s="153">
        <f t="shared" si="2"/>
        <v>6381500</v>
      </c>
      <c r="K14" s="153">
        <f t="shared" si="2"/>
        <v>6155000</v>
      </c>
      <c r="L14" s="153">
        <f t="shared" si="2"/>
        <v>5940000</v>
      </c>
      <c r="M14" s="153">
        <f t="shared" si="2"/>
        <v>142800</v>
      </c>
      <c r="N14" s="153">
        <f t="shared" si="2"/>
        <v>23197</v>
      </c>
      <c r="O14" s="153">
        <f t="shared" si="2"/>
        <v>0</v>
      </c>
      <c r="P14" s="153">
        <f t="shared" si="2"/>
        <v>6238700</v>
      </c>
      <c r="Q14" s="154">
        <f t="shared" si="1"/>
        <v>48396500</v>
      </c>
    </row>
    <row r="15" spans="1:17" s="155" customFormat="1" ht="24" customHeight="1">
      <c r="A15" s="567" t="s">
        <v>4</v>
      </c>
      <c r="B15" s="568" t="s">
        <v>5</v>
      </c>
      <c r="C15" s="566" t="s">
        <v>4</v>
      </c>
      <c r="D15" s="152" t="s">
        <v>63</v>
      </c>
      <c r="E15" s="153">
        <f>E16+E17</f>
        <v>27928200</v>
      </c>
      <c r="F15" s="153">
        <f aca="true" t="shared" si="3" ref="F15:Q15">F16+F17</f>
        <v>27928200</v>
      </c>
      <c r="G15" s="153">
        <f t="shared" si="3"/>
        <v>20263570</v>
      </c>
      <c r="H15" s="153">
        <f t="shared" si="3"/>
        <v>1169600</v>
      </c>
      <c r="I15" s="153">
        <f t="shared" si="3"/>
        <v>0</v>
      </c>
      <c r="J15" s="153">
        <f t="shared" si="3"/>
        <v>200000</v>
      </c>
      <c r="K15" s="153">
        <f>K16+K17</f>
        <v>200000</v>
      </c>
      <c r="L15" s="153">
        <f>L16+L17</f>
        <v>200000</v>
      </c>
      <c r="M15" s="153">
        <f t="shared" si="3"/>
        <v>0</v>
      </c>
      <c r="N15" s="153">
        <f t="shared" si="3"/>
        <v>0</v>
      </c>
      <c r="O15" s="153">
        <f t="shared" si="3"/>
        <v>0</v>
      </c>
      <c r="P15" s="153">
        <f>P16+P17</f>
        <v>200000</v>
      </c>
      <c r="Q15" s="154">
        <f t="shared" si="3"/>
        <v>28128200</v>
      </c>
    </row>
    <row r="16" spans="1:17" s="155" customFormat="1" ht="51" customHeight="1">
      <c r="A16" s="254" t="s">
        <v>12</v>
      </c>
      <c r="B16" s="255" t="s">
        <v>13</v>
      </c>
      <c r="C16" s="256" t="s">
        <v>25</v>
      </c>
      <c r="D16" s="257" t="s">
        <v>11</v>
      </c>
      <c r="E16" s="153">
        <v>27800000</v>
      </c>
      <c r="F16" s="258">
        <v>27800000</v>
      </c>
      <c r="G16" s="258">
        <v>20200000</v>
      </c>
      <c r="H16" s="258">
        <v>1160000</v>
      </c>
      <c r="I16" s="258">
        <v>0</v>
      </c>
      <c r="J16" s="153">
        <v>200000</v>
      </c>
      <c r="K16" s="258">
        <v>200000</v>
      </c>
      <c r="L16" s="258">
        <v>200000</v>
      </c>
      <c r="M16" s="258"/>
      <c r="N16" s="258"/>
      <c r="O16" s="258"/>
      <c r="P16" s="258">
        <v>200000</v>
      </c>
      <c r="Q16" s="154">
        <f t="shared" si="1"/>
        <v>28000000</v>
      </c>
    </row>
    <row r="17" spans="1:17" s="155" customFormat="1" ht="21.75" customHeight="1">
      <c r="A17" s="254" t="s">
        <v>14</v>
      </c>
      <c r="B17" s="255" t="s">
        <v>22</v>
      </c>
      <c r="C17" s="256" t="s">
        <v>34</v>
      </c>
      <c r="D17" s="257" t="s">
        <v>15</v>
      </c>
      <c r="E17" s="153">
        <v>128200</v>
      </c>
      <c r="F17" s="258">
        <v>128200</v>
      </c>
      <c r="G17" s="258">
        <v>63570</v>
      </c>
      <c r="H17" s="258">
        <v>9600</v>
      </c>
      <c r="I17" s="258">
        <v>0</v>
      </c>
      <c r="J17" s="153">
        <f>M17+P17</f>
        <v>0</v>
      </c>
      <c r="K17" s="258"/>
      <c r="L17" s="258"/>
      <c r="M17" s="258"/>
      <c r="N17" s="258"/>
      <c r="O17" s="258"/>
      <c r="P17" s="258"/>
      <c r="Q17" s="154">
        <f t="shared" si="1"/>
        <v>128200</v>
      </c>
    </row>
    <row r="18" spans="1:17" s="155" customFormat="1" ht="26.25" customHeight="1">
      <c r="A18" s="567" t="s">
        <v>4</v>
      </c>
      <c r="B18" s="566">
        <v>3000</v>
      </c>
      <c r="C18" s="566" t="s">
        <v>4</v>
      </c>
      <c r="D18" s="152" t="s">
        <v>6</v>
      </c>
      <c r="E18" s="153">
        <f>SUM(E19:E22)</f>
        <v>684200</v>
      </c>
      <c r="F18" s="153">
        <f aca="true" t="shared" si="4" ref="F18:P18">SUM(F19:F22)</f>
        <v>684200</v>
      </c>
      <c r="G18" s="153">
        <f t="shared" si="4"/>
        <v>0</v>
      </c>
      <c r="H18" s="153">
        <f t="shared" si="4"/>
        <v>0</v>
      </c>
      <c r="I18" s="153">
        <f t="shared" si="4"/>
        <v>0</v>
      </c>
      <c r="J18" s="153">
        <f t="shared" si="4"/>
        <v>0</v>
      </c>
      <c r="K18" s="153">
        <f t="shared" si="4"/>
        <v>0</v>
      </c>
      <c r="L18" s="153">
        <f t="shared" si="4"/>
        <v>0</v>
      </c>
      <c r="M18" s="153">
        <f t="shared" si="4"/>
        <v>0</v>
      </c>
      <c r="N18" s="153">
        <f t="shared" si="4"/>
        <v>0</v>
      </c>
      <c r="O18" s="153">
        <f t="shared" si="4"/>
        <v>0</v>
      </c>
      <c r="P18" s="153">
        <f t="shared" si="4"/>
        <v>0</v>
      </c>
      <c r="Q18" s="154">
        <f t="shared" si="1"/>
        <v>684200</v>
      </c>
    </row>
    <row r="19" spans="1:17" s="155" customFormat="1" ht="33.75" customHeight="1">
      <c r="A19" s="160" t="s">
        <v>201</v>
      </c>
      <c r="B19" s="161">
        <v>3122</v>
      </c>
      <c r="C19" s="162" t="s">
        <v>134</v>
      </c>
      <c r="D19" s="163" t="s">
        <v>135</v>
      </c>
      <c r="E19" s="97">
        <v>2000</v>
      </c>
      <c r="F19" s="164">
        <v>2000</v>
      </c>
      <c r="G19" s="164">
        <v>0</v>
      </c>
      <c r="H19" s="164">
        <v>0</v>
      </c>
      <c r="I19" s="164">
        <v>0</v>
      </c>
      <c r="J19" s="153">
        <f>M19+P19</f>
        <v>0</v>
      </c>
      <c r="K19" s="164">
        <v>0</v>
      </c>
      <c r="L19" s="164">
        <v>0</v>
      </c>
      <c r="M19" s="164">
        <v>0</v>
      </c>
      <c r="N19" s="164">
        <v>0</v>
      </c>
      <c r="O19" s="164">
        <v>0</v>
      </c>
      <c r="P19" s="164">
        <v>0</v>
      </c>
      <c r="Q19" s="154">
        <f t="shared" si="1"/>
        <v>2000</v>
      </c>
    </row>
    <row r="20" spans="1:17" s="155" customFormat="1" ht="26.25" customHeight="1">
      <c r="A20" s="160" t="s">
        <v>202</v>
      </c>
      <c r="B20" s="161">
        <v>3123</v>
      </c>
      <c r="C20" s="162" t="s">
        <v>134</v>
      </c>
      <c r="D20" s="163" t="s">
        <v>136</v>
      </c>
      <c r="E20" s="97">
        <v>5000</v>
      </c>
      <c r="F20" s="164">
        <v>5000</v>
      </c>
      <c r="G20" s="164">
        <v>0</v>
      </c>
      <c r="H20" s="164">
        <v>0</v>
      </c>
      <c r="I20" s="164">
        <v>0</v>
      </c>
      <c r="J20" s="153">
        <f>M20+P20</f>
        <v>0</v>
      </c>
      <c r="K20" s="164">
        <v>0</v>
      </c>
      <c r="L20" s="164">
        <v>0</v>
      </c>
      <c r="M20" s="164">
        <v>0</v>
      </c>
      <c r="N20" s="164">
        <v>0</v>
      </c>
      <c r="O20" s="164">
        <v>0</v>
      </c>
      <c r="P20" s="164">
        <v>0</v>
      </c>
      <c r="Q20" s="154">
        <f t="shared" si="1"/>
        <v>5000</v>
      </c>
    </row>
    <row r="21" spans="1:17" s="155" customFormat="1" ht="36" customHeight="1">
      <c r="A21" s="166" t="s">
        <v>203</v>
      </c>
      <c r="B21" s="161">
        <v>3131</v>
      </c>
      <c r="C21" s="162" t="s">
        <v>134</v>
      </c>
      <c r="D21" s="163" t="s">
        <v>137</v>
      </c>
      <c r="E21" s="97">
        <v>17000</v>
      </c>
      <c r="F21" s="164">
        <v>17000</v>
      </c>
      <c r="G21" s="164">
        <v>0</v>
      </c>
      <c r="H21" s="164">
        <v>0</v>
      </c>
      <c r="I21" s="164">
        <v>0</v>
      </c>
      <c r="J21" s="153">
        <f>M21+P21</f>
        <v>0</v>
      </c>
      <c r="K21" s="164">
        <v>0</v>
      </c>
      <c r="L21" s="164">
        <v>0</v>
      </c>
      <c r="M21" s="164">
        <v>0</v>
      </c>
      <c r="N21" s="164">
        <v>0</v>
      </c>
      <c r="O21" s="164">
        <v>0</v>
      </c>
      <c r="P21" s="164">
        <v>0</v>
      </c>
      <c r="Q21" s="154">
        <f t="shared" si="1"/>
        <v>17000</v>
      </c>
    </row>
    <row r="22" spans="1:17" s="155" customFormat="1" ht="26.25" customHeight="1">
      <c r="A22" s="160" t="s">
        <v>67</v>
      </c>
      <c r="B22" s="161" t="s">
        <v>68</v>
      </c>
      <c r="C22" s="162" t="s">
        <v>23</v>
      </c>
      <c r="D22" s="163" t="s">
        <v>53</v>
      </c>
      <c r="E22" s="97">
        <v>660200</v>
      </c>
      <c r="F22" s="164">
        <v>660200</v>
      </c>
      <c r="G22" s="164"/>
      <c r="H22" s="164">
        <v>0</v>
      </c>
      <c r="I22" s="164">
        <v>0</v>
      </c>
      <c r="J22" s="153">
        <f>M22+P22</f>
        <v>0</v>
      </c>
      <c r="K22" s="164">
        <v>0</v>
      </c>
      <c r="L22" s="164">
        <v>0</v>
      </c>
      <c r="M22" s="164">
        <v>0</v>
      </c>
      <c r="N22" s="164">
        <v>0</v>
      </c>
      <c r="O22" s="164">
        <v>0</v>
      </c>
      <c r="P22" s="164">
        <v>0</v>
      </c>
      <c r="Q22" s="169">
        <f t="shared" si="1"/>
        <v>660200</v>
      </c>
    </row>
    <row r="23" spans="1:17" s="155" customFormat="1" ht="24.75" customHeight="1">
      <c r="A23" s="567" t="s">
        <v>4</v>
      </c>
      <c r="B23" s="568" t="s">
        <v>8</v>
      </c>
      <c r="C23" s="566" t="s">
        <v>4</v>
      </c>
      <c r="D23" s="152" t="s">
        <v>9</v>
      </c>
      <c r="E23" s="153">
        <f aca="true" t="shared" si="5" ref="E23:Q23">E24+E25</f>
        <v>3320000</v>
      </c>
      <c r="F23" s="153">
        <f t="shared" si="5"/>
        <v>3320000</v>
      </c>
      <c r="G23" s="153">
        <f t="shared" si="5"/>
        <v>2205000</v>
      </c>
      <c r="H23" s="153">
        <f t="shared" si="5"/>
        <v>211100</v>
      </c>
      <c r="I23" s="153">
        <f t="shared" si="5"/>
        <v>0</v>
      </c>
      <c r="J23" s="153">
        <f t="shared" si="5"/>
        <v>51000</v>
      </c>
      <c r="K23" s="153">
        <f>K24+K25</f>
        <v>50000</v>
      </c>
      <c r="L23" s="153">
        <f>L24+L25</f>
        <v>50000</v>
      </c>
      <c r="M23" s="153">
        <f t="shared" si="5"/>
        <v>1000</v>
      </c>
      <c r="N23" s="153">
        <f t="shared" si="5"/>
        <v>0</v>
      </c>
      <c r="O23" s="153">
        <f t="shared" si="5"/>
        <v>0</v>
      </c>
      <c r="P23" s="153">
        <f>P24+P25</f>
        <v>50000</v>
      </c>
      <c r="Q23" s="154">
        <f t="shared" si="5"/>
        <v>3371000</v>
      </c>
    </row>
    <row r="24" spans="1:17" s="155" customFormat="1" ht="34.5" customHeight="1">
      <c r="A24" s="254" t="s">
        <v>69</v>
      </c>
      <c r="B24" s="255" t="s">
        <v>10</v>
      </c>
      <c r="C24" s="256" t="s">
        <v>45</v>
      </c>
      <c r="D24" s="257" t="s">
        <v>54</v>
      </c>
      <c r="E24" s="153">
        <v>3170000</v>
      </c>
      <c r="F24" s="258">
        <v>3170000</v>
      </c>
      <c r="G24" s="258">
        <v>2205000</v>
      </c>
      <c r="H24" s="258">
        <v>211100</v>
      </c>
      <c r="I24" s="258">
        <v>0</v>
      </c>
      <c r="J24" s="153">
        <v>51000</v>
      </c>
      <c r="K24" s="258">
        <v>50000</v>
      </c>
      <c r="L24" s="258">
        <v>50000</v>
      </c>
      <c r="M24" s="258">
        <v>1000</v>
      </c>
      <c r="N24" s="258">
        <v>0</v>
      </c>
      <c r="O24" s="258">
        <v>0</v>
      </c>
      <c r="P24" s="258">
        <v>50000</v>
      </c>
      <c r="Q24" s="154">
        <f t="shared" si="1"/>
        <v>3221000</v>
      </c>
    </row>
    <row r="25" spans="1:17" s="155" customFormat="1" ht="34.5" customHeight="1">
      <c r="A25" s="254" t="s">
        <v>138</v>
      </c>
      <c r="B25" s="255">
        <v>4082</v>
      </c>
      <c r="C25" s="256" t="s">
        <v>140</v>
      </c>
      <c r="D25" s="257" t="s">
        <v>139</v>
      </c>
      <c r="E25" s="153">
        <v>150000</v>
      </c>
      <c r="F25" s="258">
        <v>150000</v>
      </c>
      <c r="G25" s="258"/>
      <c r="H25" s="258"/>
      <c r="I25" s="258">
        <v>0</v>
      </c>
      <c r="J25" s="153">
        <f>M25+P25</f>
        <v>0</v>
      </c>
      <c r="K25" s="258">
        <v>0</v>
      </c>
      <c r="L25" s="258">
        <v>0</v>
      </c>
      <c r="M25" s="258">
        <v>0</v>
      </c>
      <c r="N25" s="258">
        <v>0</v>
      </c>
      <c r="O25" s="258">
        <v>0</v>
      </c>
      <c r="P25" s="258">
        <v>0</v>
      </c>
      <c r="Q25" s="154">
        <f t="shared" si="1"/>
        <v>150000</v>
      </c>
    </row>
    <row r="26" spans="1:17" s="155" customFormat="1" ht="27.75" customHeight="1">
      <c r="A26" s="569" t="s">
        <v>4</v>
      </c>
      <c r="B26" s="570" t="s">
        <v>141</v>
      </c>
      <c r="C26" s="571" t="s">
        <v>4</v>
      </c>
      <c r="D26" s="572" t="s">
        <v>142</v>
      </c>
      <c r="E26" s="97">
        <f>SUM(E27:E28)</f>
        <v>190000</v>
      </c>
      <c r="F26" s="97">
        <f aca="true" t="shared" si="6" ref="F26:P26">SUM(F27:F28)</f>
        <v>190000</v>
      </c>
      <c r="G26" s="97">
        <f t="shared" si="6"/>
        <v>0</v>
      </c>
      <c r="H26" s="97">
        <f t="shared" si="6"/>
        <v>0</v>
      </c>
      <c r="I26" s="97">
        <f t="shared" si="6"/>
        <v>0</v>
      </c>
      <c r="J26" s="97">
        <f t="shared" si="6"/>
        <v>0</v>
      </c>
      <c r="K26" s="97">
        <f t="shared" si="6"/>
        <v>0</v>
      </c>
      <c r="L26" s="97">
        <f t="shared" si="6"/>
        <v>0</v>
      </c>
      <c r="M26" s="97">
        <f t="shared" si="6"/>
        <v>0</v>
      </c>
      <c r="N26" s="97">
        <f t="shared" si="6"/>
        <v>0</v>
      </c>
      <c r="O26" s="97">
        <f t="shared" si="6"/>
        <v>0</v>
      </c>
      <c r="P26" s="97">
        <f t="shared" si="6"/>
        <v>0</v>
      </c>
      <c r="Q26" s="169">
        <f t="shared" si="1"/>
        <v>190000</v>
      </c>
    </row>
    <row r="27" spans="1:17" s="155" customFormat="1" ht="37.5" customHeight="1">
      <c r="A27" s="160" t="s">
        <v>199</v>
      </c>
      <c r="B27" s="161">
        <v>5011</v>
      </c>
      <c r="C27" s="162" t="s">
        <v>143</v>
      </c>
      <c r="D27" s="163" t="s">
        <v>144</v>
      </c>
      <c r="E27" s="97">
        <v>170000</v>
      </c>
      <c r="F27" s="164">
        <v>170000</v>
      </c>
      <c r="G27" s="164">
        <v>0</v>
      </c>
      <c r="H27" s="164">
        <v>0</v>
      </c>
      <c r="I27" s="164">
        <v>0</v>
      </c>
      <c r="J27" s="153">
        <f>M27+P27</f>
        <v>0</v>
      </c>
      <c r="K27" s="164">
        <v>0</v>
      </c>
      <c r="L27" s="164">
        <v>0</v>
      </c>
      <c r="M27" s="164">
        <v>0</v>
      </c>
      <c r="N27" s="164">
        <v>0</v>
      </c>
      <c r="O27" s="164">
        <v>0</v>
      </c>
      <c r="P27" s="164">
        <v>0</v>
      </c>
      <c r="Q27" s="169">
        <f t="shared" si="1"/>
        <v>170000</v>
      </c>
    </row>
    <row r="28" spans="1:17" s="155" customFormat="1" ht="37.5" customHeight="1">
      <c r="A28" s="160" t="s">
        <v>200</v>
      </c>
      <c r="B28" s="161">
        <v>5062</v>
      </c>
      <c r="C28" s="162" t="s">
        <v>143</v>
      </c>
      <c r="D28" s="170" t="s">
        <v>145</v>
      </c>
      <c r="E28" s="97">
        <v>20000</v>
      </c>
      <c r="F28" s="164">
        <v>20000</v>
      </c>
      <c r="G28" s="164">
        <v>0</v>
      </c>
      <c r="H28" s="164">
        <v>0</v>
      </c>
      <c r="I28" s="164">
        <v>0</v>
      </c>
      <c r="J28" s="153">
        <f>M28+P28</f>
        <v>0</v>
      </c>
      <c r="K28" s="164">
        <v>0</v>
      </c>
      <c r="L28" s="164">
        <v>0</v>
      </c>
      <c r="M28" s="164">
        <v>0</v>
      </c>
      <c r="N28" s="164">
        <v>0</v>
      </c>
      <c r="O28" s="164">
        <v>0</v>
      </c>
      <c r="P28" s="164">
        <v>0</v>
      </c>
      <c r="Q28" s="169">
        <f>E28+J28</f>
        <v>20000</v>
      </c>
    </row>
    <row r="29" spans="1:17" s="155" customFormat="1" ht="26.25" customHeight="1">
      <c r="A29" s="567" t="s">
        <v>4</v>
      </c>
      <c r="B29" s="568" t="s">
        <v>70</v>
      </c>
      <c r="C29" s="566" t="s">
        <v>4</v>
      </c>
      <c r="D29" s="152" t="s">
        <v>71</v>
      </c>
      <c r="E29" s="153">
        <f>SUM(E30:E31)</f>
        <v>4283800</v>
      </c>
      <c r="F29" s="153">
        <f aca="true" t="shared" si="7" ref="F29:P29">SUM(F30:F31)</f>
        <v>4283800</v>
      </c>
      <c r="G29" s="153">
        <f t="shared" si="7"/>
        <v>65000</v>
      </c>
      <c r="H29" s="153">
        <f t="shared" si="7"/>
        <v>954000</v>
      </c>
      <c r="I29" s="153">
        <f t="shared" si="7"/>
        <v>0</v>
      </c>
      <c r="J29" s="153">
        <f t="shared" si="7"/>
        <v>200000</v>
      </c>
      <c r="K29" s="153">
        <f t="shared" si="7"/>
        <v>190000</v>
      </c>
      <c r="L29" s="153">
        <f t="shared" si="7"/>
        <v>190000</v>
      </c>
      <c r="M29" s="153">
        <f t="shared" si="7"/>
        <v>10000</v>
      </c>
      <c r="N29" s="153">
        <f t="shared" si="7"/>
        <v>8197</v>
      </c>
      <c r="O29" s="153">
        <f t="shared" si="7"/>
        <v>0</v>
      </c>
      <c r="P29" s="153">
        <f t="shared" si="7"/>
        <v>190000</v>
      </c>
      <c r="Q29" s="169">
        <f t="shared" si="1"/>
        <v>4483800</v>
      </c>
    </row>
    <row r="30" spans="1:17" s="155" customFormat="1" ht="23.25" customHeight="1">
      <c r="A30" s="160" t="s">
        <v>72</v>
      </c>
      <c r="B30" s="161" t="s">
        <v>73</v>
      </c>
      <c r="C30" s="162" t="s">
        <v>74</v>
      </c>
      <c r="D30" s="163" t="s">
        <v>75</v>
      </c>
      <c r="E30" s="97">
        <v>305300</v>
      </c>
      <c r="F30" s="164">
        <v>305300</v>
      </c>
      <c r="G30" s="164"/>
      <c r="H30" s="164">
        <v>3300</v>
      </c>
      <c r="I30" s="164">
        <v>0</v>
      </c>
      <c r="J30" s="153">
        <f>M30+P30</f>
        <v>0</v>
      </c>
      <c r="K30" s="164">
        <v>0</v>
      </c>
      <c r="L30" s="164">
        <v>0</v>
      </c>
      <c r="M30" s="164">
        <v>0</v>
      </c>
      <c r="N30" s="164">
        <v>0</v>
      </c>
      <c r="O30" s="164">
        <v>0</v>
      </c>
      <c r="P30" s="164">
        <v>0</v>
      </c>
      <c r="Q30" s="169">
        <f t="shared" si="1"/>
        <v>305300</v>
      </c>
    </row>
    <row r="31" spans="1:17" s="155" customFormat="1" ht="21.75" customHeight="1">
      <c r="A31" s="254" t="s">
        <v>76</v>
      </c>
      <c r="B31" s="255" t="s">
        <v>77</v>
      </c>
      <c r="C31" s="256" t="s">
        <v>74</v>
      </c>
      <c r="D31" s="259" t="s">
        <v>303</v>
      </c>
      <c r="E31" s="153">
        <v>3978500</v>
      </c>
      <c r="F31" s="258">
        <v>3978500</v>
      </c>
      <c r="G31" s="258">
        <v>65000</v>
      </c>
      <c r="H31" s="258">
        <v>950700</v>
      </c>
      <c r="I31" s="258">
        <v>0</v>
      </c>
      <c r="J31" s="153">
        <v>200000</v>
      </c>
      <c r="K31" s="258">
        <v>190000</v>
      </c>
      <c r="L31" s="258">
        <v>190000</v>
      </c>
      <c r="M31" s="258">
        <v>10000</v>
      </c>
      <c r="N31" s="164">
        <v>8197</v>
      </c>
      <c r="O31" s="258"/>
      <c r="P31" s="258">
        <v>190000</v>
      </c>
      <c r="Q31" s="154">
        <f t="shared" si="1"/>
        <v>4178500</v>
      </c>
    </row>
    <row r="32" spans="1:17" s="155" customFormat="1" ht="24.75" customHeight="1">
      <c r="A32" s="567" t="s">
        <v>4</v>
      </c>
      <c r="B32" s="568" t="s">
        <v>151</v>
      </c>
      <c r="C32" s="566" t="s">
        <v>4</v>
      </c>
      <c r="D32" s="152" t="s">
        <v>152</v>
      </c>
      <c r="E32" s="153">
        <f>E33+E35+E38+E43</f>
        <v>3815000</v>
      </c>
      <c r="F32" s="153">
        <f aca="true" t="shared" si="8" ref="F32:P32">F33+F35+F38+F43</f>
        <v>3815000</v>
      </c>
      <c r="G32" s="153">
        <f t="shared" si="8"/>
        <v>0</v>
      </c>
      <c r="H32" s="153">
        <f t="shared" si="8"/>
        <v>0</v>
      </c>
      <c r="I32" s="153">
        <f t="shared" si="8"/>
        <v>0</v>
      </c>
      <c r="J32" s="153">
        <f t="shared" si="8"/>
        <v>5867000</v>
      </c>
      <c r="K32" s="153">
        <f t="shared" si="8"/>
        <v>5715000</v>
      </c>
      <c r="L32" s="153">
        <f t="shared" si="8"/>
        <v>5500000</v>
      </c>
      <c r="M32" s="153">
        <f t="shared" si="8"/>
        <v>68300</v>
      </c>
      <c r="N32" s="153">
        <f t="shared" si="8"/>
        <v>15000</v>
      </c>
      <c r="O32" s="153">
        <f t="shared" si="8"/>
        <v>0</v>
      </c>
      <c r="P32" s="153">
        <f t="shared" si="8"/>
        <v>5798700</v>
      </c>
      <c r="Q32" s="169">
        <f aca="true" t="shared" si="9" ref="Q32:Q38">E32+J32</f>
        <v>9682000</v>
      </c>
    </row>
    <row r="33" spans="1:19" s="155" customFormat="1" ht="24.75" customHeight="1">
      <c r="A33" s="573" t="s">
        <v>4</v>
      </c>
      <c r="B33" s="434" t="s">
        <v>335</v>
      </c>
      <c r="C33" s="574" t="s">
        <v>4</v>
      </c>
      <c r="D33" s="575" t="s">
        <v>336</v>
      </c>
      <c r="E33" s="97">
        <f>E34</f>
        <v>200000</v>
      </c>
      <c r="F33" s="97">
        <f aca="true" t="shared" si="10" ref="F33:P33">F34</f>
        <v>200000</v>
      </c>
      <c r="G33" s="97">
        <f t="shared" si="10"/>
        <v>0</v>
      </c>
      <c r="H33" s="97">
        <f t="shared" si="10"/>
        <v>0</v>
      </c>
      <c r="I33" s="97">
        <f t="shared" si="10"/>
        <v>0</v>
      </c>
      <c r="J33" s="97">
        <f t="shared" si="10"/>
        <v>0</v>
      </c>
      <c r="K33" s="97">
        <f t="shared" si="10"/>
        <v>0</v>
      </c>
      <c r="L33" s="97">
        <f t="shared" si="10"/>
        <v>0</v>
      </c>
      <c r="M33" s="97">
        <f t="shared" si="10"/>
        <v>0</v>
      </c>
      <c r="N33" s="97">
        <f t="shared" si="10"/>
        <v>0</v>
      </c>
      <c r="O33" s="97">
        <f t="shared" si="10"/>
        <v>0</v>
      </c>
      <c r="P33" s="97">
        <f t="shared" si="10"/>
        <v>0</v>
      </c>
      <c r="Q33" s="169">
        <f>E33+J33</f>
        <v>200000</v>
      </c>
      <c r="R33" s="260"/>
      <c r="S33" s="260"/>
    </row>
    <row r="34" spans="1:19" s="155" customFormat="1" ht="24.75" customHeight="1">
      <c r="A34" s="160" t="s">
        <v>337</v>
      </c>
      <c r="B34" s="161">
        <v>7130</v>
      </c>
      <c r="C34" s="162" t="s">
        <v>338</v>
      </c>
      <c r="D34" s="163" t="s">
        <v>339</v>
      </c>
      <c r="E34" s="97">
        <v>200000</v>
      </c>
      <c r="F34" s="164">
        <v>200000</v>
      </c>
      <c r="G34" s="164">
        <v>0</v>
      </c>
      <c r="H34" s="164">
        <v>0</v>
      </c>
      <c r="I34" s="164">
        <v>0</v>
      </c>
      <c r="J34" s="97"/>
      <c r="K34" s="164"/>
      <c r="L34" s="164"/>
      <c r="M34" s="164"/>
      <c r="N34" s="164"/>
      <c r="O34" s="164"/>
      <c r="P34" s="164"/>
      <c r="Q34" s="169">
        <f>E34+J34</f>
        <v>200000</v>
      </c>
      <c r="R34" s="260"/>
      <c r="S34" s="260"/>
    </row>
    <row r="35" spans="1:17" s="155" customFormat="1" ht="24.75" customHeight="1">
      <c r="A35" s="567" t="s">
        <v>4</v>
      </c>
      <c r="B35" s="568" t="s">
        <v>79</v>
      </c>
      <c r="C35" s="566" t="s">
        <v>4</v>
      </c>
      <c r="D35" s="152" t="s">
        <v>80</v>
      </c>
      <c r="E35" s="153">
        <f>E36+E37</f>
        <v>0</v>
      </c>
      <c r="F35" s="153">
        <f aca="true" t="shared" si="11" ref="F35:O35">F36+F37</f>
        <v>0</v>
      </c>
      <c r="G35" s="153">
        <f t="shared" si="11"/>
        <v>0</v>
      </c>
      <c r="H35" s="153">
        <f t="shared" si="11"/>
        <v>0</v>
      </c>
      <c r="I35" s="153">
        <f t="shared" si="11"/>
        <v>0</v>
      </c>
      <c r="J35" s="153">
        <f t="shared" si="11"/>
        <v>715000</v>
      </c>
      <c r="K35" s="153">
        <f>K36+K37</f>
        <v>715000</v>
      </c>
      <c r="L35" s="153">
        <f>L36+L37</f>
        <v>715000</v>
      </c>
      <c r="M35" s="153">
        <f t="shared" si="11"/>
        <v>0</v>
      </c>
      <c r="N35" s="153">
        <f t="shared" si="11"/>
        <v>0</v>
      </c>
      <c r="O35" s="153">
        <f t="shared" si="11"/>
        <v>0</v>
      </c>
      <c r="P35" s="153">
        <f>P36+P37</f>
        <v>715000</v>
      </c>
      <c r="Q35" s="169">
        <f t="shared" si="9"/>
        <v>715000</v>
      </c>
    </row>
    <row r="36" spans="1:17" s="155" customFormat="1" ht="24.75" customHeight="1">
      <c r="A36" s="254" t="s">
        <v>81</v>
      </c>
      <c r="B36" s="255" t="s">
        <v>82</v>
      </c>
      <c r="C36" s="256" t="s">
        <v>83</v>
      </c>
      <c r="D36" s="257" t="s">
        <v>84</v>
      </c>
      <c r="E36" s="153">
        <v>0</v>
      </c>
      <c r="F36" s="258">
        <v>0</v>
      </c>
      <c r="G36" s="258">
        <v>0</v>
      </c>
      <c r="H36" s="258">
        <v>0</v>
      </c>
      <c r="I36" s="258">
        <v>0</v>
      </c>
      <c r="J36" s="153">
        <v>315000</v>
      </c>
      <c r="K36" s="258">
        <v>315000</v>
      </c>
      <c r="L36" s="258">
        <v>315000</v>
      </c>
      <c r="M36" s="258"/>
      <c r="N36" s="258"/>
      <c r="O36" s="258"/>
      <c r="P36" s="258">
        <v>315000</v>
      </c>
      <c r="Q36" s="169">
        <f t="shared" si="9"/>
        <v>315000</v>
      </c>
    </row>
    <row r="37" spans="1:17" s="155" customFormat="1" ht="33.75" customHeight="1">
      <c r="A37" s="254" t="s">
        <v>85</v>
      </c>
      <c r="B37" s="255" t="s">
        <v>86</v>
      </c>
      <c r="C37" s="256" t="s">
        <v>83</v>
      </c>
      <c r="D37" s="257" t="s">
        <v>87</v>
      </c>
      <c r="E37" s="153">
        <v>0</v>
      </c>
      <c r="F37" s="258">
        <v>0</v>
      </c>
      <c r="G37" s="258">
        <v>0</v>
      </c>
      <c r="H37" s="258">
        <v>0</v>
      </c>
      <c r="I37" s="258">
        <v>0</v>
      </c>
      <c r="J37" s="153">
        <v>400000</v>
      </c>
      <c r="K37" s="258">
        <v>400000</v>
      </c>
      <c r="L37" s="258">
        <v>400000</v>
      </c>
      <c r="M37" s="258"/>
      <c r="N37" s="258"/>
      <c r="O37" s="258"/>
      <c r="P37" s="258">
        <v>400000</v>
      </c>
      <c r="Q37" s="169">
        <f t="shared" si="9"/>
        <v>400000</v>
      </c>
    </row>
    <row r="38" spans="1:17" s="155" customFormat="1" ht="26.25" customHeight="1">
      <c r="A38" s="567" t="s">
        <v>4</v>
      </c>
      <c r="B38" s="568" t="s">
        <v>88</v>
      </c>
      <c r="C38" s="566" t="s">
        <v>4</v>
      </c>
      <c r="D38" s="152" t="s">
        <v>89</v>
      </c>
      <c r="E38" s="153">
        <f>E42</f>
        <v>3600000</v>
      </c>
      <c r="F38" s="153">
        <f aca="true" t="shared" si="12" ref="F38:P38">F42</f>
        <v>3600000</v>
      </c>
      <c r="G38" s="153">
        <f t="shared" si="12"/>
        <v>0</v>
      </c>
      <c r="H38" s="153">
        <f t="shared" si="12"/>
        <v>0</v>
      </c>
      <c r="I38" s="153">
        <f t="shared" si="12"/>
        <v>0</v>
      </c>
      <c r="J38" s="153">
        <f t="shared" si="12"/>
        <v>1000000</v>
      </c>
      <c r="K38" s="153">
        <f t="shared" si="12"/>
        <v>1000000</v>
      </c>
      <c r="L38" s="153">
        <f t="shared" si="12"/>
        <v>785000</v>
      </c>
      <c r="M38" s="153">
        <f t="shared" si="12"/>
        <v>0</v>
      </c>
      <c r="N38" s="153">
        <f t="shared" si="12"/>
        <v>0</v>
      </c>
      <c r="O38" s="153">
        <f t="shared" si="12"/>
        <v>0</v>
      </c>
      <c r="P38" s="153">
        <f t="shared" si="12"/>
        <v>1000000</v>
      </c>
      <c r="Q38" s="169">
        <f t="shared" si="9"/>
        <v>4600000</v>
      </c>
    </row>
    <row r="39" spans="1:17" s="155" customFormat="1" ht="25.5" customHeight="1" hidden="1">
      <c r="A39" s="156" t="s">
        <v>188</v>
      </c>
      <c r="B39" s="157">
        <v>7440</v>
      </c>
      <c r="C39" s="167"/>
      <c r="D39" s="152" t="s">
        <v>191</v>
      </c>
      <c r="E39" s="153">
        <f>SUM(E40:E41)</f>
        <v>0</v>
      </c>
      <c r="F39" s="153">
        <f aca="true" t="shared" si="13" ref="F39:P39">SUM(F40:F41)</f>
        <v>0</v>
      </c>
      <c r="G39" s="153">
        <f t="shared" si="13"/>
        <v>0</v>
      </c>
      <c r="H39" s="153">
        <f t="shared" si="13"/>
        <v>0</v>
      </c>
      <c r="I39" s="153">
        <f t="shared" si="13"/>
        <v>0</v>
      </c>
      <c r="J39" s="153">
        <f t="shared" si="13"/>
        <v>0</v>
      </c>
      <c r="K39" s="153">
        <f t="shared" si="13"/>
        <v>0</v>
      </c>
      <c r="L39" s="153">
        <f>SUM(L40:L41)</f>
        <v>0</v>
      </c>
      <c r="M39" s="153">
        <f t="shared" si="13"/>
        <v>0</v>
      </c>
      <c r="N39" s="153">
        <f t="shared" si="13"/>
        <v>0</v>
      </c>
      <c r="O39" s="153">
        <f t="shared" si="13"/>
        <v>0</v>
      </c>
      <c r="P39" s="153">
        <f t="shared" si="13"/>
        <v>0</v>
      </c>
      <c r="Q39" s="154">
        <f>E39+J39</f>
        <v>0</v>
      </c>
    </row>
    <row r="40" spans="1:17" s="155" customFormat="1" ht="21" customHeight="1" hidden="1">
      <c r="A40" s="160" t="s">
        <v>189</v>
      </c>
      <c r="B40" s="161">
        <v>7441</v>
      </c>
      <c r="C40" s="162" t="s">
        <v>92</v>
      </c>
      <c r="D40" s="170" t="s">
        <v>192</v>
      </c>
      <c r="E40" s="97">
        <v>0</v>
      </c>
      <c r="F40" s="164">
        <v>0</v>
      </c>
      <c r="G40" s="164">
        <v>0</v>
      </c>
      <c r="H40" s="164">
        <v>0</v>
      </c>
      <c r="I40" s="164">
        <v>0</v>
      </c>
      <c r="J40" s="153">
        <f>M40+P40</f>
        <v>0</v>
      </c>
      <c r="K40" s="164"/>
      <c r="L40" s="164"/>
      <c r="M40" s="164"/>
      <c r="N40" s="164"/>
      <c r="O40" s="164"/>
      <c r="P40" s="164"/>
      <c r="Q40" s="169">
        <f>E40+J40</f>
        <v>0</v>
      </c>
    </row>
    <row r="41" spans="1:17" s="155" customFormat="1" ht="21" customHeight="1" hidden="1">
      <c r="A41" s="160" t="s">
        <v>190</v>
      </c>
      <c r="B41" s="161">
        <v>7442</v>
      </c>
      <c r="C41" s="162" t="s">
        <v>92</v>
      </c>
      <c r="D41" s="170" t="s">
        <v>193</v>
      </c>
      <c r="E41" s="97">
        <v>0</v>
      </c>
      <c r="F41" s="164">
        <v>0</v>
      </c>
      <c r="G41" s="164">
        <v>0</v>
      </c>
      <c r="H41" s="164">
        <v>0</v>
      </c>
      <c r="I41" s="164">
        <v>0</v>
      </c>
      <c r="J41" s="153">
        <f>M41+P41</f>
        <v>0</v>
      </c>
      <c r="K41" s="164"/>
      <c r="L41" s="164"/>
      <c r="M41" s="164"/>
      <c r="N41" s="164"/>
      <c r="O41" s="164"/>
      <c r="P41" s="164"/>
      <c r="Q41" s="169">
        <f>E41+J41</f>
        <v>0</v>
      </c>
    </row>
    <row r="42" spans="1:17" s="155" customFormat="1" ht="38.25" customHeight="1">
      <c r="A42" s="160" t="s">
        <v>90</v>
      </c>
      <c r="B42" s="161" t="s">
        <v>91</v>
      </c>
      <c r="C42" s="162" t="s">
        <v>92</v>
      </c>
      <c r="D42" s="163" t="s">
        <v>93</v>
      </c>
      <c r="E42" s="97">
        <v>3600000</v>
      </c>
      <c r="F42" s="164">
        <v>3600000</v>
      </c>
      <c r="G42" s="164">
        <v>0</v>
      </c>
      <c r="H42" s="164">
        <v>0</v>
      </c>
      <c r="I42" s="164">
        <v>0</v>
      </c>
      <c r="J42" s="153">
        <v>1000000</v>
      </c>
      <c r="K42" s="164">
        <v>1000000</v>
      </c>
      <c r="L42" s="164">
        <v>785000</v>
      </c>
      <c r="M42" s="164"/>
      <c r="N42" s="164"/>
      <c r="O42" s="164"/>
      <c r="P42" s="164">
        <v>1000000</v>
      </c>
      <c r="Q42" s="154">
        <f t="shared" si="1"/>
        <v>4600000</v>
      </c>
    </row>
    <row r="43" spans="1:17" s="155" customFormat="1" ht="27" customHeight="1">
      <c r="A43" s="567" t="s">
        <v>4</v>
      </c>
      <c r="B43" s="566">
        <v>7600</v>
      </c>
      <c r="C43" s="566" t="s">
        <v>4</v>
      </c>
      <c r="D43" s="152" t="s">
        <v>56</v>
      </c>
      <c r="E43" s="153">
        <f>SUM(E44:E46)</f>
        <v>15000</v>
      </c>
      <c r="F43" s="153">
        <f aca="true" t="shared" si="14" ref="F43:P43">SUM(F44:F46)</f>
        <v>15000</v>
      </c>
      <c r="G43" s="153">
        <f t="shared" si="14"/>
        <v>0</v>
      </c>
      <c r="H43" s="153">
        <f t="shared" si="14"/>
        <v>0</v>
      </c>
      <c r="I43" s="153">
        <f t="shared" si="14"/>
        <v>0</v>
      </c>
      <c r="J43" s="153">
        <f t="shared" si="14"/>
        <v>4152000</v>
      </c>
      <c r="K43" s="153">
        <f t="shared" si="14"/>
        <v>4000000</v>
      </c>
      <c r="L43" s="153">
        <f t="shared" si="14"/>
        <v>4000000</v>
      </c>
      <c r="M43" s="153">
        <f t="shared" si="14"/>
        <v>68300</v>
      </c>
      <c r="N43" s="153">
        <f t="shared" si="14"/>
        <v>15000</v>
      </c>
      <c r="O43" s="153">
        <f t="shared" si="14"/>
        <v>0</v>
      </c>
      <c r="P43" s="153">
        <f t="shared" si="14"/>
        <v>4083700</v>
      </c>
      <c r="Q43" s="154">
        <f t="shared" si="1"/>
        <v>4167000</v>
      </c>
    </row>
    <row r="44" spans="1:17" s="155" customFormat="1" ht="23.25" customHeight="1">
      <c r="A44" s="254" t="s">
        <v>55</v>
      </c>
      <c r="B44" s="255" t="s">
        <v>94</v>
      </c>
      <c r="C44" s="256" t="s">
        <v>35</v>
      </c>
      <c r="D44" s="257" t="s">
        <v>95</v>
      </c>
      <c r="E44" s="153">
        <v>0</v>
      </c>
      <c r="F44" s="258">
        <v>0</v>
      </c>
      <c r="G44" s="258">
        <v>0</v>
      </c>
      <c r="H44" s="258">
        <v>0</v>
      </c>
      <c r="I44" s="258">
        <v>0</v>
      </c>
      <c r="J44" s="153">
        <v>4000000</v>
      </c>
      <c r="K44" s="258">
        <v>4000000</v>
      </c>
      <c r="L44" s="258">
        <v>4000000</v>
      </c>
      <c r="M44" s="258"/>
      <c r="N44" s="258"/>
      <c r="O44" s="258"/>
      <c r="P44" s="258">
        <v>4000000</v>
      </c>
      <c r="Q44" s="154">
        <f t="shared" si="1"/>
        <v>4000000</v>
      </c>
    </row>
    <row r="45" spans="1:19" s="155" customFormat="1" ht="23.25" customHeight="1">
      <c r="A45" s="160" t="s">
        <v>340</v>
      </c>
      <c r="B45" s="161">
        <v>7680</v>
      </c>
      <c r="C45" s="162" t="s">
        <v>35</v>
      </c>
      <c r="D45" s="163" t="s">
        <v>341</v>
      </c>
      <c r="E45" s="97">
        <v>15000</v>
      </c>
      <c r="F45" s="164">
        <v>15000</v>
      </c>
      <c r="G45" s="164">
        <v>0</v>
      </c>
      <c r="H45" s="164">
        <v>0</v>
      </c>
      <c r="I45" s="164">
        <v>0</v>
      </c>
      <c r="J45" s="97"/>
      <c r="K45" s="164"/>
      <c r="L45" s="164"/>
      <c r="M45" s="164"/>
      <c r="N45" s="164"/>
      <c r="O45" s="164"/>
      <c r="P45" s="164"/>
      <c r="Q45" s="169">
        <f>E45+J45</f>
        <v>15000</v>
      </c>
      <c r="R45" s="260"/>
      <c r="S45" s="260"/>
    </row>
    <row r="46" spans="1:17" s="155" customFormat="1" ht="87.75" customHeight="1">
      <c r="A46" s="166" t="s">
        <v>195</v>
      </c>
      <c r="B46" s="161">
        <v>7691</v>
      </c>
      <c r="C46" s="171" t="s">
        <v>35</v>
      </c>
      <c r="D46" s="163" t="s">
        <v>196</v>
      </c>
      <c r="E46" s="97">
        <v>0</v>
      </c>
      <c r="F46" s="164">
        <v>0</v>
      </c>
      <c r="G46" s="164">
        <v>0</v>
      </c>
      <c r="H46" s="164">
        <v>0</v>
      </c>
      <c r="I46" s="164">
        <v>0</v>
      </c>
      <c r="J46" s="97">
        <v>152000</v>
      </c>
      <c r="K46" s="164"/>
      <c r="L46" s="164">
        <v>0</v>
      </c>
      <c r="M46" s="164">
        <v>68300</v>
      </c>
      <c r="N46" s="164">
        <v>15000</v>
      </c>
      <c r="O46" s="164"/>
      <c r="P46" s="164">
        <v>83700</v>
      </c>
      <c r="Q46" s="169">
        <f t="shared" si="1"/>
        <v>152000</v>
      </c>
    </row>
    <row r="47" spans="1:17" s="155" customFormat="1" ht="23.25" customHeight="1" hidden="1">
      <c r="A47" s="156"/>
      <c r="B47" s="157"/>
      <c r="C47" s="158"/>
      <c r="D47" s="159"/>
      <c r="E47" s="153"/>
      <c r="F47" s="153"/>
      <c r="G47" s="153"/>
      <c r="H47" s="153"/>
      <c r="I47" s="153"/>
      <c r="J47" s="153"/>
      <c r="K47" s="153"/>
      <c r="L47" s="153"/>
      <c r="M47" s="153"/>
      <c r="N47" s="153"/>
      <c r="O47" s="153"/>
      <c r="P47" s="153"/>
      <c r="Q47" s="154"/>
    </row>
    <row r="48" spans="1:17" s="155" customFormat="1" ht="24.75" customHeight="1">
      <c r="A48" s="567" t="s">
        <v>4</v>
      </c>
      <c r="B48" s="568" t="s">
        <v>153</v>
      </c>
      <c r="C48" s="566" t="s">
        <v>4</v>
      </c>
      <c r="D48" s="152" t="s">
        <v>154</v>
      </c>
      <c r="E48" s="153">
        <f>E49+E52+E54</f>
        <v>1793800</v>
      </c>
      <c r="F48" s="153">
        <f aca="true" t="shared" si="15" ref="F48:P48">F49+F52+F54</f>
        <v>1793800</v>
      </c>
      <c r="G48" s="153">
        <f t="shared" si="15"/>
        <v>1260000</v>
      </c>
      <c r="H48" s="153">
        <f t="shared" si="15"/>
        <v>72600</v>
      </c>
      <c r="I48" s="153">
        <f t="shared" si="15"/>
        <v>0</v>
      </c>
      <c r="J48" s="153">
        <f t="shared" si="15"/>
        <v>63500</v>
      </c>
      <c r="K48" s="153">
        <f t="shared" si="15"/>
        <v>0</v>
      </c>
      <c r="L48" s="153">
        <f>L49+L52+L54</f>
        <v>0</v>
      </c>
      <c r="M48" s="153">
        <f t="shared" si="15"/>
        <v>63500</v>
      </c>
      <c r="N48" s="153">
        <f t="shared" si="15"/>
        <v>0</v>
      </c>
      <c r="O48" s="153">
        <f t="shared" si="15"/>
        <v>0</v>
      </c>
      <c r="P48" s="153">
        <f t="shared" si="15"/>
        <v>0</v>
      </c>
      <c r="Q48" s="169">
        <f t="shared" si="1"/>
        <v>1857300</v>
      </c>
    </row>
    <row r="49" spans="1:17" s="155" customFormat="1" ht="39" customHeight="1">
      <c r="A49" s="567" t="s">
        <v>4</v>
      </c>
      <c r="B49" s="566">
        <v>8100</v>
      </c>
      <c r="C49" s="566" t="s">
        <v>4</v>
      </c>
      <c r="D49" s="152" t="s">
        <v>16</v>
      </c>
      <c r="E49" s="153">
        <f>SUM(E50:E51)</f>
        <v>1778800</v>
      </c>
      <c r="F49" s="153">
        <f aca="true" t="shared" si="16" ref="F49:P49">SUM(F50:F51)</f>
        <v>1778800</v>
      </c>
      <c r="G49" s="153">
        <f t="shared" si="16"/>
        <v>1260000</v>
      </c>
      <c r="H49" s="153">
        <f t="shared" si="16"/>
        <v>72600</v>
      </c>
      <c r="I49" s="153">
        <f t="shared" si="16"/>
        <v>0</v>
      </c>
      <c r="J49" s="153">
        <f t="shared" si="16"/>
        <v>0</v>
      </c>
      <c r="K49" s="153">
        <f t="shared" si="16"/>
        <v>0</v>
      </c>
      <c r="L49" s="153">
        <f>SUM(L50:L51)</f>
        <v>0</v>
      </c>
      <c r="M49" s="153">
        <f t="shared" si="16"/>
        <v>0</v>
      </c>
      <c r="N49" s="153">
        <f t="shared" si="16"/>
        <v>0</v>
      </c>
      <c r="O49" s="153">
        <f t="shared" si="16"/>
        <v>0</v>
      </c>
      <c r="P49" s="153">
        <f t="shared" si="16"/>
        <v>0</v>
      </c>
      <c r="Q49" s="154">
        <f t="shared" si="1"/>
        <v>1778800</v>
      </c>
    </row>
    <row r="50" spans="1:17" s="155" customFormat="1" ht="39" customHeight="1">
      <c r="A50" s="160" t="s">
        <v>197</v>
      </c>
      <c r="B50" s="161">
        <v>8110</v>
      </c>
      <c r="C50" s="162" t="s">
        <v>21</v>
      </c>
      <c r="D50" s="163" t="s">
        <v>146</v>
      </c>
      <c r="E50" s="164">
        <v>20000</v>
      </c>
      <c r="F50" s="164">
        <v>20000</v>
      </c>
      <c r="G50" s="164"/>
      <c r="H50" s="164"/>
      <c r="I50" s="164">
        <v>0</v>
      </c>
      <c r="J50" s="258">
        <f>M50+P50</f>
        <v>0</v>
      </c>
      <c r="K50" s="164">
        <v>0</v>
      </c>
      <c r="L50" s="164">
        <v>0</v>
      </c>
      <c r="M50" s="164">
        <v>0</v>
      </c>
      <c r="N50" s="164">
        <v>0</v>
      </c>
      <c r="O50" s="164">
        <v>0</v>
      </c>
      <c r="P50" s="164">
        <v>0</v>
      </c>
      <c r="Q50" s="165">
        <f t="shared" si="1"/>
        <v>20000</v>
      </c>
    </row>
    <row r="51" spans="1:17" s="155" customFormat="1" ht="24.75" customHeight="1">
      <c r="A51" s="254" t="s">
        <v>96</v>
      </c>
      <c r="B51" s="255" t="s">
        <v>97</v>
      </c>
      <c r="C51" s="256" t="s">
        <v>21</v>
      </c>
      <c r="D51" s="257" t="s">
        <v>98</v>
      </c>
      <c r="E51" s="258">
        <v>1758800</v>
      </c>
      <c r="F51" s="258">
        <v>1758800</v>
      </c>
      <c r="G51" s="258">
        <v>1260000</v>
      </c>
      <c r="H51" s="258">
        <v>72600</v>
      </c>
      <c r="I51" s="258">
        <v>0</v>
      </c>
      <c r="J51" s="258">
        <f>M51+P51</f>
        <v>0</v>
      </c>
      <c r="K51" s="258">
        <v>0</v>
      </c>
      <c r="L51" s="258">
        <v>0</v>
      </c>
      <c r="M51" s="258">
        <v>0</v>
      </c>
      <c r="N51" s="258">
        <v>0</v>
      </c>
      <c r="O51" s="258">
        <v>0</v>
      </c>
      <c r="P51" s="258">
        <v>0</v>
      </c>
      <c r="Q51" s="165">
        <f t="shared" si="1"/>
        <v>1758800</v>
      </c>
    </row>
    <row r="52" spans="1:17" s="155" customFormat="1" ht="28.5" customHeight="1">
      <c r="A52" s="569" t="s">
        <v>4</v>
      </c>
      <c r="B52" s="570" t="s">
        <v>147</v>
      </c>
      <c r="C52" s="571" t="s">
        <v>4</v>
      </c>
      <c r="D52" s="572" t="s">
        <v>148</v>
      </c>
      <c r="E52" s="97">
        <f>E53</f>
        <v>15000</v>
      </c>
      <c r="F52" s="97">
        <f aca="true" t="shared" si="17" ref="F52:P52">F53</f>
        <v>15000</v>
      </c>
      <c r="G52" s="97">
        <f t="shared" si="17"/>
        <v>0</v>
      </c>
      <c r="H52" s="97">
        <f t="shared" si="17"/>
        <v>0</v>
      </c>
      <c r="I52" s="97">
        <f t="shared" si="17"/>
        <v>0</v>
      </c>
      <c r="J52" s="97">
        <f t="shared" si="17"/>
        <v>0</v>
      </c>
      <c r="K52" s="97">
        <f t="shared" si="17"/>
        <v>0</v>
      </c>
      <c r="L52" s="97">
        <f t="shared" si="17"/>
        <v>0</v>
      </c>
      <c r="M52" s="97">
        <f t="shared" si="17"/>
        <v>0</v>
      </c>
      <c r="N52" s="97">
        <f t="shared" si="17"/>
        <v>0</v>
      </c>
      <c r="O52" s="97">
        <f t="shared" si="17"/>
        <v>0</v>
      </c>
      <c r="P52" s="97">
        <f t="shared" si="17"/>
        <v>0</v>
      </c>
      <c r="Q52" s="154">
        <f t="shared" si="1"/>
        <v>15000</v>
      </c>
    </row>
    <row r="53" spans="1:17" s="155" customFormat="1" ht="32.25" customHeight="1">
      <c r="A53" s="160" t="s">
        <v>198</v>
      </c>
      <c r="B53" s="161">
        <v>8220</v>
      </c>
      <c r="C53" s="162" t="s">
        <v>149</v>
      </c>
      <c r="D53" s="163" t="s">
        <v>150</v>
      </c>
      <c r="E53" s="164">
        <v>15000</v>
      </c>
      <c r="F53" s="164">
        <v>15000</v>
      </c>
      <c r="G53" s="164">
        <v>0</v>
      </c>
      <c r="H53" s="164">
        <v>0</v>
      </c>
      <c r="I53" s="164">
        <v>0</v>
      </c>
      <c r="J53" s="258">
        <f>M53+P53</f>
        <v>0</v>
      </c>
      <c r="K53" s="164">
        <v>0</v>
      </c>
      <c r="L53" s="164">
        <v>0</v>
      </c>
      <c r="M53" s="164">
        <v>0</v>
      </c>
      <c r="N53" s="164">
        <v>0</v>
      </c>
      <c r="O53" s="164">
        <v>0</v>
      </c>
      <c r="P53" s="164">
        <v>0</v>
      </c>
      <c r="Q53" s="165">
        <f t="shared" si="1"/>
        <v>15000</v>
      </c>
    </row>
    <row r="54" spans="1:17" s="155" customFormat="1" ht="25.5" customHeight="1">
      <c r="A54" s="573" t="s">
        <v>4</v>
      </c>
      <c r="B54" s="574">
        <v>8300</v>
      </c>
      <c r="C54" s="574" t="s">
        <v>4</v>
      </c>
      <c r="D54" s="575" t="s">
        <v>99</v>
      </c>
      <c r="E54" s="97">
        <f aca="true" t="shared" si="18" ref="E54:Q54">E55+E57</f>
        <v>0</v>
      </c>
      <c r="F54" s="97">
        <f t="shared" si="18"/>
        <v>0</v>
      </c>
      <c r="G54" s="97">
        <f t="shared" si="18"/>
        <v>0</v>
      </c>
      <c r="H54" s="97">
        <f t="shared" si="18"/>
        <v>0</v>
      </c>
      <c r="I54" s="97">
        <f t="shared" si="18"/>
        <v>0</v>
      </c>
      <c r="J54" s="97">
        <f t="shared" si="18"/>
        <v>63500</v>
      </c>
      <c r="K54" s="97">
        <f t="shared" si="18"/>
        <v>0</v>
      </c>
      <c r="L54" s="97">
        <f t="shared" si="18"/>
        <v>0</v>
      </c>
      <c r="M54" s="97">
        <f t="shared" si="18"/>
        <v>63500</v>
      </c>
      <c r="N54" s="97">
        <f t="shared" si="18"/>
        <v>0</v>
      </c>
      <c r="O54" s="97">
        <f t="shared" si="18"/>
        <v>0</v>
      </c>
      <c r="P54" s="97">
        <f t="shared" si="18"/>
        <v>0</v>
      </c>
      <c r="Q54" s="169">
        <f t="shared" si="18"/>
        <v>63500</v>
      </c>
    </row>
    <row r="55" spans="1:17" s="155" customFormat="1" ht="37.5" customHeight="1">
      <c r="A55" s="285" t="s">
        <v>100</v>
      </c>
      <c r="B55" s="286" t="s">
        <v>101</v>
      </c>
      <c r="C55" s="576"/>
      <c r="D55" s="288" t="s">
        <v>102</v>
      </c>
      <c r="E55" s="97">
        <f>E56</f>
        <v>0</v>
      </c>
      <c r="F55" s="97">
        <f aca="true" t="shared" si="19" ref="F55:P55">F56</f>
        <v>0</v>
      </c>
      <c r="G55" s="97">
        <f t="shared" si="19"/>
        <v>0</v>
      </c>
      <c r="H55" s="97">
        <f t="shared" si="19"/>
        <v>0</v>
      </c>
      <c r="I55" s="97">
        <f t="shared" si="19"/>
        <v>0</v>
      </c>
      <c r="J55" s="97">
        <f t="shared" si="19"/>
        <v>58500</v>
      </c>
      <c r="K55" s="97">
        <f t="shared" si="19"/>
        <v>0</v>
      </c>
      <c r="L55" s="97">
        <f t="shared" si="19"/>
        <v>0</v>
      </c>
      <c r="M55" s="97">
        <f t="shared" si="19"/>
        <v>58500</v>
      </c>
      <c r="N55" s="97">
        <f t="shared" si="19"/>
        <v>0</v>
      </c>
      <c r="O55" s="97">
        <f t="shared" si="19"/>
        <v>0</v>
      </c>
      <c r="P55" s="97">
        <f t="shared" si="19"/>
        <v>0</v>
      </c>
      <c r="Q55" s="169">
        <f t="shared" si="1"/>
        <v>58500</v>
      </c>
    </row>
    <row r="56" spans="1:17" s="155" customFormat="1" ht="21" customHeight="1">
      <c r="A56" s="160" t="s">
        <v>103</v>
      </c>
      <c r="B56" s="161" t="s">
        <v>104</v>
      </c>
      <c r="C56" s="162" t="s">
        <v>105</v>
      </c>
      <c r="D56" s="163" t="s">
        <v>106</v>
      </c>
      <c r="E56" s="97">
        <v>0</v>
      </c>
      <c r="F56" s="164">
        <v>0</v>
      </c>
      <c r="G56" s="164">
        <v>0</v>
      </c>
      <c r="H56" s="164">
        <v>0</v>
      </c>
      <c r="I56" s="164">
        <v>0</v>
      </c>
      <c r="J56" s="97">
        <v>58500</v>
      </c>
      <c r="K56" s="164"/>
      <c r="L56" s="164"/>
      <c r="M56" s="164">
        <v>58500</v>
      </c>
      <c r="N56" s="164">
        <v>0</v>
      </c>
      <c r="O56" s="164">
        <v>0</v>
      </c>
      <c r="P56" s="164"/>
      <c r="Q56" s="169">
        <f t="shared" si="1"/>
        <v>58500</v>
      </c>
    </row>
    <row r="57" spans="1:17" s="155" customFormat="1" ht="26.25" customHeight="1">
      <c r="A57" s="285" t="s">
        <v>107</v>
      </c>
      <c r="B57" s="286" t="s">
        <v>108</v>
      </c>
      <c r="C57" s="287" t="s">
        <v>109</v>
      </c>
      <c r="D57" s="288" t="s">
        <v>110</v>
      </c>
      <c r="E57" s="97">
        <v>0</v>
      </c>
      <c r="F57" s="97">
        <v>0</v>
      </c>
      <c r="G57" s="97">
        <v>0</v>
      </c>
      <c r="H57" s="97">
        <v>0</v>
      </c>
      <c r="I57" s="97">
        <v>0</v>
      </c>
      <c r="J57" s="97">
        <f>M57+P57</f>
        <v>5000</v>
      </c>
      <c r="K57" s="97"/>
      <c r="L57" s="97"/>
      <c r="M57" s="97">
        <v>5000</v>
      </c>
      <c r="N57" s="97">
        <v>0</v>
      </c>
      <c r="O57" s="97">
        <v>0</v>
      </c>
      <c r="P57" s="97"/>
      <c r="Q57" s="169">
        <f t="shared" si="1"/>
        <v>5000</v>
      </c>
    </row>
    <row r="58" spans="1:17" s="155" customFormat="1" ht="29.25" customHeight="1">
      <c r="A58" s="285" t="s">
        <v>155</v>
      </c>
      <c r="B58" s="574"/>
      <c r="C58" s="576"/>
      <c r="D58" s="288" t="s">
        <v>156</v>
      </c>
      <c r="E58" s="97">
        <f>E59</f>
        <v>117619534</v>
      </c>
      <c r="F58" s="97">
        <f aca="true" t="shared" si="20" ref="F58:P58">F59</f>
        <v>117619534</v>
      </c>
      <c r="G58" s="97">
        <f t="shared" si="20"/>
        <v>81470690</v>
      </c>
      <c r="H58" s="97">
        <f t="shared" si="20"/>
        <v>10249640</v>
      </c>
      <c r="I58" s="97">
        <f t="shared" si="20"/>
        <v>0</v>
      </c>
      <c r="J58" s="97">
        <f t="shared" si="20"/>
        <v>3769266</v>
      </c>
      <c r="K58" s="97">
        <f t="shared" si="20"/>
        <v>2119266</v>
      </c>
      <c r="L58" s="97">
        <f t="shared" si="20"/>
        <v>2119266</v>
      </c>
      <c r="M58" s="97">
        <f t="shared" si="20"/>
        <v>1650000</v>
      </c>
      <c r="N58" s="97">
        <f t="shared" si="20"/>
        <v>0</v>
      </c>
      <c r="O58" s="97">
        <f t="shared" si="20"/>
        <v>0</v>
      </c>
      <c r="P58" s="97">
        <f t="shared" si="20"/>
        <v>2119266</v>
      </c>
      <c r="Q58" s="169">
        <f t="shared" si="1"/>
        <v>121388800</v>
      </c>
    </row>
    <row r="59" spans="1:17" s="155" customFormat="1" ht="29.25" customHeight="1">
      <c r="A59" s="577" t="s">
        <v>157</v>
      </c>
      <c r="B59" s="578"/>
      <c r="C59" s="579"/>
      <c r="D59" s="580" t="s">
        <v>156</v>
      </c>
      <c r="E59" s="266">
        <f aca="true" t="shared" si="21" ref="E59:P59">E60+E62+E75+E77</f>
        <v>117619534</v>
      </c>
      <c r="F59" s="266">
        <f t="shared" si="21"/>
        <v>117619534</v>
      </c>
      <c r="G59" s="266">
        <f t="shared" si="21"/>
        <v>81470690</v>
      </c>
      <c r="H59" s="266">
        <f t="shared" si="21"/>
        <v>10249640</v>
      </c>
      <c r="I59" s="266">
        <f t="shared" si="21"/>
        <v>0</v>
      </c>
      <c r="J59" s="266">
        <f t="shared" si="21"/>
        <v>3769266</v>
      </c>
      <c r="K59" s="266">
        <f t="shared" si="21"/>
        <v>2119266</v>
      </c>
      <c r="L59" s="266">
        <f t="shared" si="21"/>
        <v>2119266</v>
      </c>
      <c r="M59" s="266">
        <f t="shared" si="21"/>
        <v>1650000</v>
      </c>
      <c r="N59" s="266">
        <f t="shared" si="21"/>
        <v>0</v>
      </c>
      <c r="O59" s="266">
        <f t="shared" si="21"/>
        <v>0</v>
      </c>
      <c r="P59" s="266">
        <f t="shared" si="21"/>
        <v>2119266</v>
      </c>
      <c r="Q59" s="269">
        <f t="shared" si="1"/>
        <v>121388800</v>
      </c>
    </row>
    <row r="60" spans="1:17" s="155" customFormat="1" ht="25.5" customHeight="1">
      <c r="A60" s="581" t="s">
        <v>4</v>
      </c>
      <c r="B60" s="582" t="s">
        <v>5</v>
      </c>
      <c r="C60" s="582" t="s">
        <v>4</v>
      </c>
      <c r="D60" s="583" t="s">
        <v>63</v>
      </c>
      <c r="E60" s="97">
        <f>E61</f>
        <v>674610</v>
      </c>
      <c r="F60" s="97">
        <f>F61</f>
        <v>674610</v>
      </c>
      <c r="G60" s="97">
        <f>G61</f>
        <v>550500</v>
      </c>
      <c r="H60" s="97">
        <f>H61</f>
        <v>0</v>
      </c>
      <c r="I60" s="97">
        <f>I61</f>
        <v>0</v>
      </c>
      <c r="J60" s="97"/>
      <c r="K60" s="97"/>
      <c r="L60" s="97"/>
      <c r="M60" s="97"/>
      <c r="N60" s="97"/>
      <c r="O60" s="97"/>
      <c r="P60" s="97"/>
      <c r="Q60" s="169">
        <f t="shared" si="1"/>
        <v>674610</v>
      </c>
    </row>
    <row r="61" spans="1:17" s="155" customFormat="1" ht="40.5" customHeight="1">
      <c r="A61" s="160" t="s">
        <v>158</v>
      </c>
      <c r="B61" s="161" t="s">
        <v>159</v>
      </c>
      <c r="C61" s="162" t="s">
        <v>25</v>
      </c>
      <c r="D61" s="163" t="s">
        <v>160</v>
      </c>
      <c r="E61" s="164">
        <v>674610</v>
      </c>
      <c r="F61" s="164">
        <v>674610</v>
      </c>
      <c r="G61" s="164">
        <v>550500</v>
      </c>
      <c r="H61" s="164"/>
      <c r="I61" s="164">
        <v>0</v>
      </c>
      <c r="J61" s="258">
        <f>M61+P61</f>
        <v>0</v>
      </c>
      <c r="K61" s="164"/>
      <c r="L61" s="164"/>
      <c r="M61" s="164"/>
      <c r="N61" s="164"/>
      <c r="O61" s="164"/>
      <c r="P61" s="164"/>
      <c r="Q61" s="168">
        <f t="shared" si="1"/>
        <v>674610</v>
      </c>
    </row>
    <row r="62" spans="1:17" s="155" customFormat="1" ht="27.75" customHeight="1">
      <c r="A62" s="581" t="s">
        <v>4</v>
      </c>
      <c r="B62" s="582" t="s">
        <v>161</v>
      </c>
      <c r="C62" s="582" t="s">
        <v>4</v>
      </c>
      <c r="D62" s="583" t="s">
        <v>7</v>
      </c>
      <c r="E62" s="97">
        <f aca="true" t="shared" si="22" ref="E62:P62">E63+E64+E68+E69+E70+E71+E72</f>
        <v>115344924</v>
      </c>
      <c r="F62" s="97">
        <f t="shared" si="22"/>
        <v>115344924</v>
      </c>
      <c r="G62" s="97">
        <f t="shared" si="22"/>
        <v>79710190</v>
      </c>
      <c r="H62" s="97">
        <f t="shared" si="22"/>
        <v>10159000</v>
      </c>
      <c r="I62" s="97">
        <f t="shared" si="22"/>
        <v>0</v>
      </c>
      <c r="J62" s="97">
        <f t="shared" si="22"/>
        <v>2090600</v>
      </c>
      <c r="K62" s="97">
        <f t="shared" si="22"/>
        <v>440600</v>
      </c>
      <c r="L62" s="97">
        <f t="shared" si="22"/>
        <v>440600</v>
      </c>
      <c r="M62" s="97">
        <f t="shared" si="22"/>
        <v>1650000</v>
      </c>
      <c r="N62" s="97">
        <f t="shared" si="22"/>
        <v>0</v>
      </c>
      <c r="O62" s="97">
        <f t="shared" si="22"/>
        <v>0</v>
      </c>
      <c r="P62" s="97">
        <f t="shared" si="22"/>
        <v>440600</v>
      </c>
      <c r="Q62" s="169">
        <f t="shared" si="1"/>
        <v>117435524</v>
      </c>
    </row>
    <row r="63" spans="1:19" s="155" customFormat="1" ht="24.75" customHeight="1">
      <c r="A63" s="160" t="s">
        <v>64</v>
      </c>
      <c r="B63" s="161" t="s">
        <v>24</v>
      </c>
      <c r="C63" s="162" t="s">
        <v>65</v>
      </c>
      <c r="D63" s="163" t="s">
        <v>66</v>
      </c>
      <c r="E63" s="97">
        <v>22700000</v>
      </c>
      <c r="F63" s="164">
        <v>22700000</v>
      </c>
      <c r="G63" s="164">
        <v>14600000</v>
      </c>
      <c r="H63" s="164">
        <v>2219000</v>
      </c>
      <c r="I63" s="164">
        <v>0</v>
      </c>
      <c r="J63" s="97">
        <v>1400000</v>
      </c>
      <c r="K63" s="164">
        <v>150000</v>
      </c>
      <c r="L63" s="164">
        <v>150000</v>
      </c>
      <c r="M63" s="164">
        <v>1250000</v>
      </c>
      <c r="N63" s="164"/>
      <c r="O63" s="164"/>
      <c r="P63" s="164">
        <v>150000</v>
      </c>
      <c r="Q63" s="169">
        <f t="shared" si="1"/>
        <v>24100000</v>
      </c>
      <c r="R63" s="260">
        <f>K63-L63</f>
        <v>0</v>
      </c>
      <c r="S63" s="260"/>
    </row>
    <row r="64" spans="1:18" s="155" customFormat="1" ht="54.75" customHeight="1">
      <c r="A64" s="160" t="s">
        <v>162</v>
      </c>
      <c r="B64" s="161" t="s">
        <v>163</v>
      </c>
      <c r="C64" s="162" t="s">
        <v>164</v>
      </c>
      <c r="D64" s="163" t="s">
        <v>165</v>
      </c>
      <c r="E64" s="97">
        <v>85492254</v>
      </c>
      <c r="F64" s="164">
        <v>85492254</v>
      </c>
      <c r="G64" s="164">
        <v>59821280</v>
      </c>
      <c r="H64" s="164">
        <v>7620000</v>
      </c>
      <c r="I64" s="164"/>
      <c r="J64" s="153">
        <v>660600</v>
      </c>
      <c r="K64" s="164">
        <v>260600</v>
      </c>
      <c r="L64" s="164">
        <v>260600</v>
      </c>
      <c r="M64" s="164">
        <v>400000</v>
      </c>
      <c r="N64" s="164"/>
      <c r="O64" s="164"/>
      <c r="P64" s="164">
        <v>260600</v>
      </c>
      <c r="Q64" s="169">
        <f>E64+J64</f>
        <v>86152854</v>
      </c>
      <c r="R64" s="172"/>
    </row>
    <row r="65" spans="1:17" s="155" customFormat="1" ht="20.25" customHeight="1">
      <c r="A65" s="160"/>
      <c r="B65" s="161"/>
      <c r="C65" s="162"/>
      <c r="D65" s="173" t="s">
        <v>166</v>
      </c>
      <c r="E65" s="97"/>
      <c r="F65" s="164"/>
      <c r="G65" s="164"/>
      <c r="H65" s="164"/>
      <c r="I65" s="164"/>
      <c r="J65" s="97"/>
      <c r="K65" s="164"/>
      <c r="L65" s="164"/>
      <c r="M65" s="164"/>
      <c r="N65" s="164"/>
      <c r="O65" s="164"/>
      <c r="P65" s="164"/>
      <c r="Q65" s="169"/>
    </row>
    <row r="66" spans="1:17" s="155" customFormat="1" ht="20.25" customHeight="1">
      <c r="A66" s="160"/>
      <c r="B66" s="161"/>
      <c r="C66" s="162"/>
      <c r="D66" s="174" t="s">
        <v>167</v>
      </c>
      <c r="E66" s="266">
        <v>57295000</v>
      </c>
      <c r="F66" s="175">
        <v>57295000</v>
      </c>
      <c r="G66" s="175">
        <v>46963000</v>
      </c>
      <c r="H66" s="175"/>
      <c r="I66" s="175">
        <v>0</v>
      </c>
      <c r="J66" s="153">
        <f>M66+P66</f>
        <v>0</v>
      </c>
      <c r="K66" s="175">
        <v>0</v>
      </c>
      <c r="L66" s="175">
        <v>0</v>
      </c>
      <c r="M66" s="175">
        <v>0</v>
      </c>
      <c r="N66" s="175">
        <v>0</v>
      </c>
      <c r="O66" s="175">
        <v>0</v>
      </c>
      <c r="P66" s="175">
        <v>0</v>
      </c>
      <c r="Q66" s="269">
        <f aca="true" t="shared" si="23" ref="Q66:Q72">E66+J66</f>
        <v>57295000</v>
      </c>
    </row>
    <row r="67" spans="1:17" s="155" customFormat="1" ht="51" customHeight="1">
      <c r="A67" s="160"/>
      <c r="B67" s="161"/>
      <c r="C67" s="162"/>
      <c r="D67" s="174" t="s">
        <v>220</v>
      </c>
      <c r="E67" s="266">
        <v>71100</v>
      </c>
      <c r="F67" s="175">
        <v>71100</v>
      </c>
      <c r="G67" s="175">
        <v>58280</v>
      </c>
      <c r="H67" s="175"/>
      <c r="I67" s="175">
        <v>0</v>
      </c>
      <c r="J67" s="153">
        <v>37600</v>
      </c>
      <c r="K67" s="175">
        <v>37600</v>
      </c>
      <c r="L67" s="175">
        <v>37600</v>
      </c>
      <c r="M67" s="175">
        <v>0</v>
      </c>
      <c r="N67" s="175">
        <v>0</v>
      </c>
      <c r="O67" s="175">
        <v>0</v>
      </c>
      <c r="P67" s="175">
        <v>37600</v>
      </c>
      <c r="Q67" s="269">
        <f t="shared" si="23"/>
        <v>108700</v>
      </c>
    </row>
    <row r="68" spans="1:17" s="155" customFormat="1" ht="37.5" customHeight="1">
      <c r="A68" s="160" t="s">
        <v>168</v>
      </c>
      <c r="B68" s="161" t="s">
        <v>23</v>
      </c>
      <c r="C68" s="162" t="s">
        <v>169</v>
      </c>
      <c r="D68" s="163" t="s">
        <v>170</v>
      </c>
      <c r="E68" s="97">
        <v>2500000</v>
      </c>
      <c r="F68" s="164">
        <v>2500000</v>
      </c>
      <c r="G68" s="164">
        <v>1856400</v>
      </c>
      <c r="H68" s="164">
        <v>199200</v>
      </c>
      <c r="I68" s="164">
        <v>0</v>
      </c>
      <c r="J68" s="153">
        <f>M68+P68</f>
        <v>0</v>
      </c>
      <c r="K68" s="164"/>
      <c r="L68" s="164"/>
      <c r="M68" s="164">
        <v>0</v>
      </c>
      <c r="N68" s="164">
        <v>0</v>
      </c>
      <c r="O68" s="164">
        <v>0</v>
      </c>
      <c r="P68" s="164"/>
      <c r="Q68" s="169">
        <f t="shared" si="23"/>
        <v>2500000</v>
      </c>
    </row>
    <row r="69" spans="1:18" s="155" customFormat="1" ht="25.5" customHeight="1">
      <c r="A69" s="160" t="s">
        <v>171</v>
      </c>
      <c r="B69" s="161">
        <v>1150</v>
      </c>
      <c r="C69" s="162" t="s">
        <v>172</v>
      </c>
      <c r="D69" s="163" t="s">
        <v>173</v>
      </c>
      <c r="E69" s="97">
        <v>1400000</v>
      </c>
      <c r="F69" s="164">
        <v>1400000</v>
      </c>
      <c r="G69" s="164">
        <v>1132000</v>
      </c>
      <c r="H69" s="164"/>
      <c r="I69" s="164">
        <v>0</v>
      </c>
      <c r="J69" s="153">
        <f>M69+P69</f>
        <v>0</v>
      </c>
      <c r="K69" s="164">
        <v>0</v>
      </c>
      <c r="L69" s="164">
        <v>0</v>
      </c>
      <c r="M69" s="164">
        <v>0</v>
      </c>
      <c r="N69" s="164">
        <v>0</v>
      </c>
      <c r="O69" s="164"/>
      <c r="P69" s="164">
        <v>0</v>
      </c>
      <c r="Q69" s="169">
        <f t="shared" si="23"/>
        <v>1400000</v>
      </c>
      <c r="R69" s="172"/>
    </row>
    <row r="70" spans="1:17" s="155" customFormat="1" ht="25.5" customHeight="1">
      <c r="A70" s="160" t="s">
        <v>174</v>
      </c>
      <c r="B70" s="161">
        <v>1161</v>
      </c>
      <c r="C70" s="162" t="s">
        <v>172</v>
      </c>
      <c r="D70" s="163" t="s">
        <v>175</v>
      </c>
      <c r="E70" s="97">
        <v>2285000</v>
      </c>
      <c r="F70" s="164">
        <v>2285000</v>
      </c>
      <c r="G70" s="164">
        <v>1744510</v>
      </c>
      <c r="H70" s="164">
        <v>120800</v>
      </c>
      <c r="I70" s="164">
        <v>0</v>
      </c>
      <c r="J70" s="153">
        <v>30000</v>
      </c>
      <c r="K70" s="164">
        <v>30000</v>
      </c>
      <c r="L70" s="164">
        <v>30000</v>
      </c>
      <c r="M70" s="164"/>
      <c r="N70" s="164"/>
      <c r="O70" s="164"/>
      <c r="P70" s="164">
        <v>30000</v>
      </c>
      <c r="Q70" s="169">
        <f t="shared" si="23"/>
        <v>2315000</v>
      </c>
    </row>
    <row r="71" spans="1:17" s="155" customFormat="1" ht="25.5" customHeight="1">
      <c r="A71" s="160" t="s">
        <v>176</v>
      </c>
      <c r="B71" s="161">
        <v>1162</v>
      </c>
      <c r="C71" s="162" t="s">
        <v>172</v>
      </c>
      <c r="D71" s="163" t="s">
        <v>177</v>
      </c>
      <c r="E71" s="97">
        <v>282870</v>
      </c>
      <c r="F71" s="164">
        <v>282870</v>
      </c>
      <c r="G71" s="164"/>
      <c r="H71" s="164"/>
      <c r="I71" s="164">
        <v>0</v>
      </c>
      <c r="J71" s="153">
        <f>M71+P71</f>
        <v>0</v>
      </c>
      <c r="K71" s="164"/>
      <c r="L71" s="164"/>
      <c r="M71" s="164"/>
      <c r="N71" s="164"/>
      <c r="O71" s="164"/>
      <c r="P71" s="164"/>
      <c r="Q71" s="169">
        <f t="shared" si="23"/>
        <v>282870</v>
      </c>
    </row>
    <row r="72" spans="1:18" s="155" customFormat="1" ht="25.5" customHeight="1">
      <c r="A72" s="160" t="s">
        <v>342</v>
      </c>
      <c r="B72" s="161">
        <v>1170</v>
      </c>
      <c r="C72" s="162" t="s">
        <v>172</v>
      </c>
      <c r="D72" s="163" t="s">
        <v>343</v>
      </c>
      <c r="E72" s="97">
        <v>684800</v>
      </c>
      <c r="F72" s="164">
        <v>684800</v>
      </c>
      <c r="G72" s="164">
        <v>556000</v>
      </c>
      <c r="H72" s="164"/>
      <c r="I72" s="164">
        <v>0</v>
      </c>
      <c r="J72" s="97"/>
      <c r="K72" s="164"/>
      <c r="L72" s="164"/>
      <c r="M72" s="164"/>
      <c r="N72" s="164"/>
      <c r="O72" s="164"/>
      <c r="P72" s="164"/>
      <c r="Q72" s="169">
        <f t="shared" si="23"/>
        <v>684800</v>
      </c>
      <c r="R72" s="260"/>
    </row>
    <row r="73" spans="1:18" s="155" customFormat="1" ht="21" customHeight="1">
      <c r="A73" s="160"/>
      <c r="B73" s="161"/>
      <c r="C73" s="162"/>
      <c r="D73" s="170" t="s">
        <v>344</v>
      </c>
      <c r="E73" s="97"/>
      <c r="F73" s="164"/>
      <c r="G73" s="164"/>
      <c r="H73" s="164"/>
      <c r="I73" s="164"/>
      <c r="J73" s="97"/>
      <c r="K73" s="164"/>
      <c r="L73" s="164"/>
      <c r="M73" s="164"/>
      <c r="N73" s="164"/>
      <c r="O73" s="164"/>
      <c r="P73" s="164"/>
      <c r="Q73" s="169"/>
      <c r="R73" s="260"/>
    </row>
    <row r="74" spans="1:18" s="155" customFormat="1" ht="54" customHeight="1">
      <c r="A74" s="160"/>
      <c r="B74" s="161"/>
      <c r="C74" s="162"/>
      <c r="D74" s="173" t="s">
        <v>345</v>
      </c>
      <c r="E74" s="266">
        <v>678300</v>
      </c>
      <c r="F74" s="175">
        <v>678300</v>
      </c>
      <c r="G74" s="175">
        <v>556000</v>
      </c>
      <c r="H74" s="175"/>
      <c r="I74" s="175">
        <v>0</v>
      </c>
      <c r="J74" s="153">
        <f>M74+P74</f>
        <v>0</v>
      </c>
      <c r="K74" s="175">
        <v>0</v>
      </c>
      <c r="L74" s="175">
        <v>0</v>
      </c>
      <c r="M74" s="175">
        <v>0</v>
      </c>
      <c r="N74" s="175">
        <v>0</v>
      </c>
      <c r="O74" s="175">
        <v>0</v>
      </c>
      <c r="P74" s="175">
        <v>0</v>
      </c>
      <c r="Q74" s="269">
        <f>E74+J74</f>
        <v>678300</v>
      </c>
      <c r="R74" s="260"/>
    </row>
    <row r="75" spans="1:17" s="155" customFormat="1" ht="24" customHeight="1">
      <c r="A75" s="569" t="s">
        <v>4</v>
      </c>
      <c r="B75" s="570" t="s">
        <v>141</v>
      </c>
      <c r="C75" s="571" t="s">
        <v>4</v>
      </c>
      <c r="D75" s="572" t="s">
        <v>142</v>
      </c>
      <c r="E75" s="97">
        <f>E76</f>
        <v>1600000</v>
      </c>
      <c r="F75" s="97">
        <f aca="true" t="shared" si="24" ref="F75:P75">F76</f>
        <v>1600000</v>
      </c>
      <c r="G75" s="97">
        <f t="shared" si="24"/>
        <v>1210000</v>
      </c>
      <c r="H75" s="97">
        <f t="shared" si="24"/>
        <v>90640</v>
      </c>
      <c r="I75" s="97">
        <f t="shared" si="24"/>
        <v>0</v>
      </c>
      <c r="J75" s="97">
        <f t="shared" si="24"/>
        <v>0</v>
      </c>
      <c r="K75" s="97">
        <f t="shared" si="24"/>
        <v>0</v>
      </c>
      <c r="L75" s="97">
        <f t="shared" si="24"/>
        <v>0</v>
      </c>
      <c r="M75" s="97">
        <f t="shared" si="24"/>
        <v>0</v>
      </c>
      <c r="N75" s="97">
        <f t="shared" si="24"/>
        <v>0</v>
      </c>
      <c r="O75" s="97">
        <f t="shared" si="24"/>
        <v>0</v>
      </c>
      <c r="P75" s="97">
        <f t="shared" si="24"/>
        <v>0</v>
      </c>
      <c r="Q75" s="169">
        <f aca="true" t="shared" si="25" ref="Q75:Q90">E75+J75</f>
        <v>1600000</v>
      </c>
    </row>
    <row r="76" spans="1:17" s="155" customFormat="1" ht="37.5" customHeight="1">
      <c r="A76" s="160" t="s">
        <v>178</v>
      </c>
      <c r="B76" s="161">
        <v>5031</v>
      </c>
      <c r="C76" s="162" t="s">
        <v>143</v>
      </c>
      <c r="D76" s="163" t="s">
        <v>179</v>
      </c>
      <c r="E76" s="97">
        <v>1600000</v>
      </c>
      <c r="F76" s="164">
        <v>1600000</v>
      </c>
      <c r="G76" s="164">
        <v>1210000</v>
      </c>
      <c r="H76" s="164">
        <v>90640</v>
      </c>
      <c r="I76" s="164">
        <v>0</v>
      </c>
      <c r="J76" s="153"/>
      <c r="K76" s="164"/>
      <c r="L76" s="164"/>
      <c r="M76" s="164"/>
      <c r="N76" s="164"/>
      <c r="O76" s="164"/>
      <c r="P76" s="164"/>
      <c r="Q76" s="169">
        <f t="shared" si="25"/>
        <v>1600000</v>
      </c>
    </row>
    <row r="77" spans="1:17" s="155" customFormat="1" ht="24.75" customHeight="1">
      <c r="A77" s="567" t="s">
        <v>4</v>
      </c>
      <c r="B77" s="568" t="s">
        <v>151</v>
      </c>
      <c r="C77" s="566" t="s">
        <v>4</v>
      </c>
      <c r="D77" s="152" t="s">
        <v>152</v>
      </c>
      <c r="E77" s="153">
        <f>E78</f>
        <v>0</v>
      </c>
      <c r="F77" s="153">
        <f aca="true" t="shared" si="26" ref="F77:P78">F78</f>
        <v>0</v>
      </c>
      <c r="G77" s="153">
        <f t="shared" si="26"/>
        <v>0</v>
      </c>
      <c r="H77" s="153">
        <f t="shared" si="26"/>
        <v>0</v>
      </c>
      <c r="I77" s="153">
        <f t="shared" si="26"/>
        <v>0</v>
      </c>
      <c r="J77" s="153">
        <f t="shared" si="26"/>
        <v>1678666</v>
      </c>
      <c r="K77" s="153">
        <f t="shared" si="26"/>
        <v>1678666</v>
      </c>
      <c r="L77" s="153">
        <f t="shared" si="26"/>
        <v>1678666</v>
      </c>
      <c r="M77" s="153">
        <f t="shared" si="26"/>
        <v>0</v>
      </c>
      <c r="N77" s="153">
        <f t="shared" si="26"/>
        <v>0</v>
      </c>
      <c r="O77" s="153">
        <f t="shared" si="26"/>
        <v>0</v>
      </c>
      <c r="P77" s="153">
        <f t="shared" si="26"/>
        <v>1678666</v>
      </c>
      <c r="Q77" s="169">
        <f t="shared" si="25"/>
        <v>1678666</v>
      </c>
    </row>
    <row r="78" spans="1:17" s="155" customFormat="1" ht="25.5" customHeight="1">
      <c r="A78" s="569" t="s">
        <v>4</v>
      </c>
      <c r="B78" s="570" t="s">
        <v>79</v>
      </c>
      <c r="C78" s="571" t="s">
        <v>4</v>
      </c>
      <c r="D78" s="572" t="s">
        <v>80</v>
      </c>
      <c r="E78" s="97">
        <f>E79</f>
        <v>0</v>
      </c>
      <c r="F78" s="97">
        <f t="shared" si="26"/>
        <v>0</v>
      </c>
      <c r="G78" s="97">
        <f t="shared" si="26"/>
        <v>0</v>
      </c>
      <c r="H78" s="97">
        <f t="shared" si="26"/>
        <v>0</v>
      </c>
      <c r="I78" s="97">
        <f t="shared" si="26"/>
        <v>0</v>
      </c>
      <c r="J78" s="97">
        <f t="shared" si="26"/>
        <v>1678666</v>
      </c>
      <c r="K78" s="97">
        <f t="shared" si="26"/>
        <v>1678666</v>
      </c>
      <c r="L78" s="97">
        <f t="shared" si="26"/>
        <v>1678666</v>
      </c>
      <c r="M78" s="97">
        <f t="shared" si="26"/>
        <v>0</v>
      </c>
      <c r="N78" s="97">
        <f t="shared" si="26"/>
        <v>0</v>
      </c>
      <c r="O78" s="97">
        <f t="shared" si="26"/>
        <v>0</v>
      </c>
      <c r="P78" s="97">
        <f t="shared" si="26"/>
        <v>1678666</v>
      </c>
      <c r="Q78" s="169">
        <f t="shared" si="25"/>
        <v>1678666</v>
      </c>
    </row>
    <row r="79" spans="1:18" s="155" customFormat="1" ht="23.25" customHeight="1">
      <c r="A79" s="160" t="s">
        <v>180</v>
      </c>
      <c r="B79" s="161">
        <v>7321</v>
      </c>
      <c r="C79" s="171" t="s">
        <v>83</v>
      </c>
      <c r="D79" s="170" t="s">
        <v>181</v>
      </c>
      <c r="E79" s="97"/>
      <c r="F79" s="164"/>
      <c r="G79" s="164"/>
      <c r="H79" s="164"/>
      <c r="I79" s="164">
        <v>0</v>
      </c>
      <c r="J79" s="153">
        <v>1678666</v>
      </c>
      <c r="K79" s="164">
        <v>1678666</v>
      </c>
      <c r="L79" s="164">
        <v>1678666</v>
      </c>
      <c r="M79" s="164">
        <v>0</v>
      </c>
      <c r="N79" s="164">
        <v>0</v>
      </c>
      <c r="O79" s="164"/>
      <c r="P79" s="164">
        <v>1678666</v>
      </c>
      <c r="Q79" s="169">
        <f>E79+J79</f>
        <v>1678666</v>
      </c>
      <c r="R79" s="172"/>
    </row>
    <row r="80" spans="1:17" s="155" customFormat="1" ht="27" customHeight="1">
      <c r="A80" s="285">
        <v>3700000</v>
      </c>
      <c r="B80" s="574"/>
      <c r="C80" s="576"/>
      <c r="D80" s="288" t="s">
        <v>182</v>
      </c>
      <c r="E80" s="97">
        <f>E81</f>
        <v>40552900</v>
      </c>
      <c r="F80" s="97">
        <f aca="true" t="shared" si="27" ref="F80:P80">F81</f>
        <v>40452900</v>
      </c>
      <c r="G80" s="97">
        <f t="shared" si="27"/>
        <v>2084000</v>
      </c>
      <c r="H80" s="97">
        <f t="shared" si="27"/>
        <v>52480</v>
      </c>
      <c r="I80" s="97">
        <f t="shared" si="27"/>
        <v>0</v>
      </c>
      <c r="J80" s="97">
        <f t="shared" si="27"/>
        <v>10000</v>
      </c>
      <c r="K80" s="97">
        <f t="shared" si="27"/>
        <v>10000</v>
      </c>
      <c r="L80" s="97">
        <f t="shared" si="27"/>
        <v>10000</v>
      </c>
      <c r="M80" s="97">
        <f t="shared" si="27"/>
        <v>0</v>
      </c>
      <c r="N80" s="97">
        <f t="shared" si="27"/>
        <v>0</v>
      </c>
      <c r="O80" s="97">
        <f t="shared" si="27"/>
        <v>0</v>
      </c>
      <c r="P80" s="97">
        <f t="shared" si="27"/>
        <v>10000</v>
      </c>
      <c r="Q80" s="169">
        <f t="shared" si="25"/>
        <v>40562900</v>
      </c>
    </row>
    <row r="81" spans="1:17" s="155" customFormat="1" ht="27" customHeight="1">
      <c r="A81" s="285">
        <v>3710000</v>
      </c>
      <c r="B81" s="574"/>
      <c r="C81" s="576"/>
      <c r="D81" s="288" t="s">
        <v>182</v>
      </c>
      <c r="E81" s="97">
        <f aca="true" t="shared" si="28" ref="E81:P81">E82+E84+E86</f>
        <v>40552900</v>
      </c>
      <c r="F81" s="97">
        <f t="shared" si="28"/>
        <v>40452900</v>
      </c>
      <c r="G81" s="97">
        <f t="shared" si="28"/>
        <v>2084000</v>
      </c>
      <c r="H81" s="97">
        <f t="shared" si="28"/>
        <v>52480</v>
      </c>
      <c r="I81" s="97">
        <f t="shared" si="28"/>
        <v>0</v>
      </c>
      <c r="J81" s="97">
        <f t="shared" si="28"/>
        <v>10000</v>
      </c>
      <c r="K81" s="97">
        <f t="shared" si="28"/>
        <v>10000</v>
      </c>
      <c r="L81" s="97">
        <f t="shared" si="28"/>
        <v>10000</v>
      </c>
      <c r="M81" s="97">
        <f t="shared" si="28"/>
        <v>0</v>
      </c>
      <c r="N81" s="97">
        <f t="shared" si="28"/>
        <v>0</v>
      </c>
      <c r="O81" s="97">
        <f t="shared" si="28"/>
        <v>0</v>
      </c>
      <c r="P81" s="97">
        <f t="shared" si="28"/>
        <v>10000</v>
      </c>
      <c r="Q81" s="169">
        <f t="shared" si="25"/>
        <v>40562900</v>
      </c>
    </row>
    <row r="82" spans="1:17" s="155" customFormat="1" ht="28.5" customHeight="1">
      <c r="A82" s="573" t="s">
        <v>4</v>
      </c>
      <c r="B82" s="434" t="s">
        <v>5</v>
      </c>
      <c r="C82" s="574" t="s">
        <v>4</v>
      </c>
      <c r="D82" s="575" t="s">
        <v>63</v>
      </c>
      <c r="E82" s="97">
        <f>E83</f>
        <v>2800000</v>
      </c>
      <c r="F82" s="97">
        <f aca="true" t="shared" si="29" ref="F82:P82">F83</f>
        <v>2800000</v>
      </c>
      <c r="G82" s="97">
        <f t="shared" si="29"/>
        <v>2084000</v>
      </c>
      <c r="H82" s="97">
        <f t="shared" si="29"/>
        <v>52480</v>
      </c>
      <c r="I82" s="97">
        <f t="shared" si="29"/>
        <v>0</v>
      </c>
      <c r="J82" s="97">
        <f t="shared" si="29"/>
        <v>10000</v>
      </c>
      <c r="K82" s="97">
        <f t="shared" si="29"/>
        <v>10000</v>
      </c>
      <c r="L82" s="97">
        <f t="shared" si="29"/>
        <v>10000</v>
      </c>
      <c r="M82" s="97">
        <f t="shared" si="29"/>
        <v>0</v>
      </c>
      <c r="N82" s="97">
        <f t="shared" si="29"/>
        <v>0</v>
      </c>
      <c r="O82" s="97">
        <f t="shared" si="29"/>
        <v>0</v>
      </c>
      <c r="P82" s="97">
        <f t="shared" si="29"/>
        <v>10000</v>
      </c>
      <c r="Q82" s="169">
        <f t="shared" si="25"/>
        <v>2810000</v>
      </c>
    </row>
    <row r="83" spans="1:17" s="155" customFormat="1" ht="38.25" customHeight="1">
      <c r="A83" s="160" t="s">
        <v>183</v>
      </c>
      <c r="B83" s="161" t="s">
        <v>159</v>
      </c>
      <c r="C83" s="162" t="s">
        <v>25</v>
      </c>
      <c r="D83" s="163" t="s">
        <v>160</v>
      </c>
      <c r="E83" s="97">
        <v>2800000</v>
      </c>
      <c r="F83" s="164">
        <v>2800000</v>
      </c>
      <c r="G83" s="164">
        <v>2084000</v>
      </c>
      <c r="H83" s="164">
        <v>52480</v>
      </c>
      <c r="I83" s="164">
        <v>0</v>
      </c>
      <c r="J83" s="153">
        <v>10000</v>
      </c>
      <c r="K83" s="164">
        <v>10000</v>
      </c>
      <c r="L83" s="164">
        <v>10000</v>
      </c>
      <c r="M83" s="164">
        <v>0</v>
      </c>
      <c r="N83" s="164"/>
      <c r="O83" s="164"/>
      <c r="P83" s="164">
        <v>10000</v>
      </c>
      <c r="Q83" s="168">
        <f t="shared" si="25"/>
        <v>2810000</v>
      </c>
    </row>
    <row r="84" spans="1:17" s="155" customFormat="1" ht="24" customHeight="1">
      <c r="A84" s="581" t="s">
        <v>4</v>
      </c>
      <c r="B84" s="582" t="s">
        <v>153</v>
      </c>
      <c r="C84" s="582" t="s">
        <v>4</v>
      </c>
      <c r="D84" s="583" t="s">
        <v>186</v>
      </c>
      <c r="E84" s="97">
        <f aca="true" t="shared" si="30" ref="E84:Q84">E85</f>
        <v>100000</v>
      </c>
      <c r="F84" s="97">
        <f t="shared" si="30"/>
        <v>0</v>
      </c>
      <c r="G84" s="97">
        <f t="shared" si="30"/>
        <v>0</v>
      </c>
      <c r="H84" s="97">
        <f t="shared" si="30"/>
        <v>0</v>
      </c>
      <c r="I84" s="97">
        <f t="shared" si="30"/>
        <v>0</v>
      </c>
      <c r="J84" s="97">
        <f t="shared" si="30"/>
        <v>0</v>
      </c>
      <c r="K84" s="97">
        <f t="shared" si="30"/>
        <v>0</v>
      </c>
      <c r="L84" s="97">
        <f t="shared" si="30"/>
        <v>0</v>
      </c>
      <c r="M84" s="97">
        <f t="shared" si="30"/>
        <v>0</v>
      </c>
      <c r="N84" s="97">
        <f t="shared" si="30"/>
        <v>0</v>
      </c>
      <c r="O84" s="97">
        <f t="shared" si="30"/>
        <v>0</v>
      </c>
      <c r="P84" s="97">
        <f t="shared" si="30"/>
        <v>0</v>
      </c>
      <c r="Q84" s="169">
        <f t="shared" si="30"/>
        <v>100000</v>
      </c>
    </row>
    <row r="85" spans="1:17" s="155" customFormat="1" ht="30" customHeight="1">
      <c r="A85" s="160">
        <v>3718700</v>
      </c>
      <c r="B85" s="161">
        <v>8700</v>
      </c>
      <c r="C85" s="162" t="s">
        <v>34</v>
      </c>
      <c r="D85" s="163" t="s">
        <v>187</v>
      </c>
      <c r="E85" s="97">
        <v>100000</v>
      </c>
      <c r="F85" s="164">
        <v>0</v>
      </c>
      <c r="G85" s="164">
        <v>0</v>
      </c>
      <c r="H85" s="164">
        <v>0</v>
      </c>
      <c r="I85" s="164">
        <v>0</v>
      </c>
      <c r="J85" s="153">
        <f>M85+P85</f>
        <v>0</v>
      </c>
      <c r="K85" s="164">
        <v>0</v>
      </c>
      <c r="L85" s="164">
        <v>0</v>
      </c>
      <c r="M85" s="164">
        <v>0</v>
      </c>
      <c r="N85" s="164">
        <v>0</v>
      </c>
      <c r="O85" s="164">
        <v>0</v>
      </c>
      <c r="P85" s="164">
        <v>0</v>
      </c>
      <c r="Q85" s="168">
        <f>E85+J85</f>
        <v>100000</v>
      </c>
    </row>
    <row r="86" spans="1:17" s="155" customFormat="1" ht="25.5" customHeight="1">
      <c r="A86" s="573" t="s">
        <v>4</v>
      </c>
      <c r="B86" s="574">
        <v>9000</v>
      </c>
      <c r="C86" s="574" t="s">
        <v>4</v>
      </c>
      <c r="D86" s="575" t="s">
        <v>111</v>
      </c>
      <c r="E86" s="97">
        <f aca="true" t="shared" si="31" ref="E86:P86">SUM(E87:E89)</f>
        <v>37652900</v>
      </c>
      <c r="F86" s="97">
        <f t="shared" si="31"/>
        <v>37652900</v>
      </c>
      <c r="G86" s="97">
        <f t="shared" si="31"/>
        <v>0</v>
      </c>
      <c r="H86" s="97">
        <f t="shared" si="31"/>
        <v>0</v>
      </c>
      <c r="I86" s="97">
        <f t="shared" si="31"/>
        <v>0</v>
      </c>
      <c r="J86" s="97">
        <f t="shared" si="31"/>
        <v>0</v>
      </c>
      <c r="K86" s="97">
        <f t="shared" si="31"/>
        <v>0</v>
      </c>
      <c r="L86" s="97">
        <f t="shared" si="31"/>
        <v>0</v>
      </c>
      <c r="M86" s="97">
        <f t="shared" si="31"/>
        <v>0</v>
      </c>
      <c r="N86" s="97">
        <f t="shared" si="31"/>
        <v>0</v>
      </c>
      <c r="O86" s="97">
        <f t="shared" si="31"/>
        <v>0</v>
      </c>
      <c r="P86" s="97">
        <f t="shared" si="31"/>
        <v>0</v>
      </c>
      <c r="Q86" s="169">
        <f t="shared" si="25"/>
        <v>37652900</v>
      </c>
    </row>
    <row r="87" spans="1:17" s="155" customFormat="1" ht="28.5" customHeight="1">
      <c r="A87" s="160">
        <v>3719110</v>
      </c>
      <c r="B87" s="161">
        <v>9110</v>
      </c>
      <c r="C87" s="162" t="s">
        <v>22</v>
      </c>
      <c r="D87" s="163" t="s">
        <v>346</v>
      </c>
      <c r="E87" s="97">
        <v>5678300</v>
      </c>
      <c r="F87" s="164">
        <v>5678300</v>
      </c>
      <c r="G87" s="164">
        <v>0</v>
      </c>
      <c r="H87" s="164">
        <v>0</v>
      </c>
      <c r="I87" s="164">
        <v>0</v>
      </c>
      <c r="J87" s="153">
        <f>M87+P87</f>
        <v>0</v>
      </c>
      <c r="K87" s="164">
        <v>0</v>
      </c>
      <c r="L87" s="164">
        <v>0</v>
      </c>
      <c r="M87" s="164">
        <v>0</v>
      </c>
      <c r="N87" s="164">
        <v>0</v>
      </c>
      <c r="O87" s="164">
        <v>0</v>
      </c>
      <c r="P87" s="164">
        <v>0</v>
      </c>
      <c r="Q87" s="168">
        <f t="shared" si="25"/>
        <v>5678300</v>
      </c>
    </row>
    <row r="88" spans="1:17" s="155" customFormat="1" ht="34.5" customHeight="1">
      <c r="A88" s="160">
        <v>3719410</v>
      </c>
      <c r="B88" s="161" t="s">
        <v>112</v>
      </c>
      <c r="C88" s="162" t="s">
        <v>22</v>
      </c>
      <c r="D88" s="163" t="s">
        <v>113</v>
      </c>
      <c r="E88" s="97">
        <v>4894600</v>
      </c>
      <c r="F88" s="164">
        <v>4894600</v>
      </c>
      <c r="G88" s="164">
        <v>0</v>
      </c>
      <c r="H88" s="164">
        <v>0</v>
      </c>
      <c r="I88" s="164">
        <v>0</v>
      </c>
      <c r="J88" s="153">
        <f>M88+P88</f>
        <v>0</v>
      </c>
      <c r="K88" s="164">
        <v>0</v>
      </c>
      <c r="L88" s="164">
        <v>0</v>
      </c>
      <c r="M88" s="164">
        <v>0</v>
      </c>
      <c r="N88" s="164">
        <v>0</v>
      </c>
      <c r="O88" s="164">
        <v>0</v>
      </c>
      <c r="P88" s="164">
        <v>0</v>
      </c>
      <c r="Q88" s="168">
        <f t="shared" si="25"/>
        <v>4894600</v>
      </c>
    </row>
    <row r="89" spans="1:17" s="155" customFormat="1" ht="27" customHeight="1" thickBot="1">
      <c r="A89" s="270" t="s">
        <v>185</v>
      </c>
      <c r="B89" s="271" t="s">
        <v>114</v>
      </c>
      <c r="C89" s="272" t="s">
        <v>22</v>
      </c>
      <c r="D89" s="273" t="s">
        <v>57</v>
      </c>
      <c r="E89" s="275">
        <v>27080000</v>
      </c>
      <c r="F89" s="277">
        <v>27080000</v>
      </c>
      <c r="G89" s="277"/>
      <c r="H89" s="277"/>
      <c r="I89" s="277"/>
      <c r="J89" s="278">
        <f>M89+P89</f>
        <v>0</v>
      </c>
      <c r="K89" s="277">
        <v>0</v>
      </c>
      <c r="L89" s="277">
        <v>0</v>
      </c>
      <c r="M89" s="277">
        <v>0</v>
      </c>
      <c r="N89" s="277">
        <v>0</v>
      </c>
      <c r="O89" s="277">
        <v>0</v>
      </c>
      <c r="P89" s="277">
        <v>0</v>
      </c>
      <c r="Q89" s="279">
        <f t="shared" si="25"/>
        <v>27080000</v>
      </c>
    </row>
    <row r="90" spans="1:17" s="155" customFormat="1" ht="34.5" customHeight="1" thickBot="1">
      <c r="A90" s="223" t="s">
        <v>4</v>
      </c>
      <c r="B90" s="223" t="s">
        <v>4</v>
      </c>
      <c r="C90" s="223" t="s">
        <v>4</v>
      </c>
      <c r="D90" s="274" t="s">
        <v>120</v>
      </c>
      <c r="E90" s="276">
        <f aca="true" t="shared" si="32" ref="E90:P90">E13+E58+E80</f>
        <v>200187434</v>
      </c>
      <c r="F90" s="276">
        <f t="shared" si="32"/>
        <v>200087434</v>
      </c>
      <c r="G90" s="276">
        <f t="shared" si="32"/>
        <v>107348260</v>
      </c>
      <c r="H90" s="276">
        <f t="shared" si="32"/>
        <v>12709420</v>
      </c>
      <c r="I90" s="276">
        <f t="shared" si="32"/>
        <v>0</v>
      </c>
      <c r="J90" s="276">
        <f t="shared" si="32"/>
        <v>10160766</v>
      </c>
      <c r="K90" s="276">
        <f t="shared" si="32"/>
        <v>8284266</v>
      </c>
      <c r="L90" s="276">
        <f t="shared" si="32"/>
        <v>8069266</v>
      </c>
      <c r="M90" s="276">
        <f t="shared" si="32"/>
        <v>1792800</v>
      </c>
      <c r="N90" s="276">
        <f t="shared" si="32"/>
        <v>23197</v>
      </c>
      <c r="O90" s="276">
        <f t="shared" si="32"/>
        <v>0</v>
      </c>
      <c r="P90" s="276">
        <f t="shared" si="32"/>
        <v>8367966</v>
      </c>
      <c r="Q90" s="276">
        <f t="shared" si="25"/>
        <v>210348200</v>
      </c>
    </row>
    <row r="91" spans="11:18" ht="17.25">
      <c r="K91" s="403"/>
      <c r="L91" s="403"/>
      <c r="Q91" s="310"/>
      <c r="R91" s="312"/>
    </row>
    <row r="92" spans="11:18" ht="17.25">
      <c r="K92" s="404"/>
      <c r="L92" s="403"/>
      <c r="Q92" s="311"/>
      <c r="R92" s="312"/>
    </row>
    <row r="93" spans="12:18" ht="17.25">
      <c r="L93" s="88"/>
      <c r="Q93" s="405"/>
      <c r="R93" s="405"/>
    </row>
    <row r="94" spans="12:18" ht="17.25">
      <c r="L94" s="88"/>
      <c r="Q94" s="311"/>
      <c r="R94" s="312"/>
    </row>
    <row r="95" spans="12:18" ht="17.25">
      <c r="L95" s="88"/>
      <c r="Q95" s="311"/>
      <c r="R95" s="312"/>
    </row>
    <row r="96" spans="12:18" ht="17.25">
      <c r="L96" s="88"/>
      <c r="Q96" s="311"/>
      <c r="R96" s="312"/>
    </row>
    <row r="97" spans="12:18" ht="17.25">
      <c r="L97" s="88"/>
      <c r="Q97" s="311"/>
      <c r="R97" s="312"/>
    </row>
    <row r="98" spans="12:18" ht="17.25">
      <c r="L98" s="88"/>
      <c r="Q98" s="311"/>
      <c r="R98" s="312"/>
    </row>
    <row r="99" spans="12:18" ht="17.25">
      <c r="L99" s="88"/>
      <c r="Q99" s="311"/>
      <c r="R99" s="312"/>
    </row>
    <row r="100" spans="12:18" ht="21">
      <c r="L100" s="98"/>
      <c r="Q100" s="405"/>
      <c r="R100" s="405"/>
    </row>
    <row r="101" spans="12:18" ht="21">
      <c r="L101" s="98"/>
      <c r="Q101" s="494"/>
      <c r="R101" s="494"/>
    </row>
    <row r="102" spans="12:18" ht="21">
      <c r="L102" s="98"/>
      <c r="Q102" s="412"/>
      <c r="R102" s="411"/>
    </row>
    <row r="103" ht="15">
      <c r="Q103" s="410"/>
    </row>
  </sheetData>
  <sheetProtection/>
  <mergeCells count="22">
    <mergeCell ref="Q9:Q11"/>
    <mergeCell ref="C9:C11"/>
    <mergeCell ref="P10:P11"/>
    <mergeCell ref="K10:K11"/>
    <mergeCell ref="Q101:R101"/>
    <mergeCell ref="M2:Q2"/>
    <mergeCell ref="M3:Q3"/>
    <mergeCell ref="A5:Q5"/>
    <mergeCell ref="N10:O10"/>
    <mergeCell ref="J9:P9"/>
    <mergeCell ref="A6:B6"/>
    <mergeCell ref="A7:B7"/>
    <mergeCell ref="B9:B11"/>
    <mergeCell ref="F10:F11"/>
    <mergeCell ref="I10:I11"/>
    <mergeCell ref="A9:A11"/>
    <mergeCell ref="M10:M11"/>
    <mergeCell ref="E9:I9"/>
    <mergeCell ref="D9:D11"/>
    <mergeCell ref="J10:J11"/>
    <mergeCell ref="E10:E11"/>
    <mergeCell ref="G10:H10"/>
  </mergeCells>
  <printOptions horizontalCentered="1"/>
  <pageMargins left="0.1968503937007874" right="0.1968503937007874" top="0.7480314960629921" bottom="0.2755905511811024" header="0" footer="0"/>
  <pageSetup horizontalDpi="600" verticalDpi="600" orientation="landscape" paperSize="9" scale="43" r:id="rId1"/>
  <headerFooter alignWithMargins="0">
    <oddFooter>&amp;C&amp;11&amp;P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Q39"/>
  <sheetViews>
    <sheetView zoomScale="75" zoomScaleNormal="75" zoomScaleSheetLayoutView="100" zoomScalePageLayoutView="0" workbookViewId="0" topLeftCell="D1">
      <selection activeCell="D2" sqref="D2"/>
    </sheetView>
  </sheetViews>
  <sheetFormatPr defaultColWidth="9.125" defaultRowHeight="12.75"/>
  <cols>
    <col min="1" max="1" width="16.875" style="102" customWidth="1"/>
    <col min="2" max="2" width="17.00390625" style="102" customWidth="1"/>
    <col min="3" max="3" width="15.50390625" style="102" customWidth="1"/>
    <col min="4" max="4" width="34.50390625" style="102" customWidth="1"/>
    <col min="5" max="5" width="11.625" style="102" customWidth="1"/>
    <col min="6" max="6" width="13.50390625" style="102" customWidth="1"/>
    <col min="7" max="7" width="11.125" style="102" customWidth="1"/>
    <col min="8" max="8" width="14.50390625" style="102" customWidth="1"/>
    <col min="9" max="9" width="10.625" style="102" customWidth="1"/>
    <col min="10" max="10" width="14.875" style="102" customWidth="1"/>
    <col min="11" max="11" width="12.50390625" style="102" customWidth="1"/>
    <col min="12" max="12" width="15.50390625" style="102" customWidth="1"/>
    <col min="13" max="13" width="12.625" style="102" customWidth="1"/>
    <col min="14" max="14" width="14.375" style="102" customWidth="1"/>
    <col min="15" max="15" width="12.125" style="102" customWidth="1"/>
    <col min="16" max="16" width="13.875" style="102" customWidth="1"/>
    <col min="17" max="17" width="10.50390625" style="102" bestFit="1" customWidth="1"/>
    <col min="18" max="16384" width="9.125" style="102" customWidth="1"/>
  </cols>
  <sheetData>
    <row r="1" spans="12:14" ht="15.75" customHeight="1">
      <c r="L1" s="280" t="s">
        <v>19</v>
      </c>
      <c r="M1" s="280"/>
      <c r="N1" s="280"/>
    </row>
    <row r="2" spans="2:16" ht="33.75" customHeight="1">
      <c r="B2" s="103"/>
      <c r="C2" s="103"/>
      <c r="D2" s="104"/>
      <c r="L2" s="498" t="str">
        <f>Доходи!C2</f>
        <v>До проєкту бюджету Бобровицької міської
об’єднаної територіальної громади на 2020 рік
</v>
      </c>
      <c r="M2" s="498"/>
      <c r="N2" s="498"/>
      <c r="O2" s="498"/>
      <c r="P2" s="498"/>
    </row>
    <row r="3" spans="2:16" ht="19.5" customHeight="1">
      <c r="B3" s="103"/>
      <c r="C3" s="103"/>
      <c r="D3" s="104"/>
      <c r="L3" s="498"/>
      <c r="M3" s="498"/>
      <c r="N3" s="498"/>
      <c r="O3" s="498"/>
      <c r="P3" s="498"/>
    </row>
    <row r="4" spans="2:16" ht="31.5" customHeight="1">
      <c r="B4" s="103"/>
      <c r="C4" s="103"/>
      <c r="D4" s="104"/>
      <c r="M4" s="105"/>
      <c r="N4" s="105"/>
      <c r="O4" s="105"/>
      <c r="P4" s="105"/>
    </row>
    <row r="5" spans="2:16" ht="31.5" customHeight="1">
      <c r="B5" s="503" t="s">
        <v>322</v>
      </c>
      <c r="C5" s="503"/>
      <c r="D5" s="503"/>
      <c r="E5" s="503"/>
      <c r="F5" s="503"/>
      <c r="G5" s="503"/>
      <c r="H5" s="503"/>
      <c r="I5" s="503"/>
      <c r="J5" s="503"/>
      <c r="K5" s="503"/>
      <c r="L5" s="503"/>
      <c r="M5" s="503"/>
      <c r="N5" s="503"/>
      <c r="O5" s="503"/>
      <c r="P5" s="503"/>
    </row>
    <row r="6" spans="1:16" ht="19.5" customHeight="1">
      <c r="A6" s="467">
        <v>25521000000</v>
      </c>
      <c r="B6" s="467"/>
      <c r="C6" s="222"/>
      <c r="D6" s="222"/>
      <c r="E6" s="222"/>
      <c r="F6" s="222"/>
      <c r="G6" s="222"/>
      <c r="H6" s="222"/>
      <c r="I6" s="222"/>
      <c r="J6" s="222"/>
      <c r="K6" s="222"/>
      <c r="L6" s="222"/>
      <c r="M6" s="222"/>
      <c r="N6" s="222"/>
      <c r="O6" s="222"/>
      <c r="P6" s="222"/>
    </row>
    <row r="7" spans="1:16" ht="19.5" customHeight="1">
      <c r="A7" s="480" t="s">
        <v>314</v>
      </c>
      <c r="B7" s="480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</row>
    <row r="8" spans="2:16" ht="13.5" thickBot="1">
      <c r="B8" s="103"/>
      <c r="C8" s="103"/>
      <c r="D8" s="104"/>
      <c r="E8" s="103"/>
      <c r="P8" s="103" t="s">
        <v>44</v>
      </c>
    </row>
    <row r="9" spans="1:16" ht="44.25" customHeight="1">
      <c r="A9" s="504" t="s">
        <v>317</v>
      </c>
      <c r="B9" s="504" t="s">
        <v>318</v>
      </c>
      <c r="C9" s="504" t="s">
        <v>132</v>
      </c>
      <c r="D9" s="510" t="s">
        <v>319</v>
      </c>
      <c r="E9" s="507" t="s">
        <v>209</v>
      </c>
      <c r="F9" s="508"/>
      <c r="G9" s="508"/>
      <c r="H9" s="509"/>
      <c r="I9" s="512" t="s">
        <v>210</v>
      </c>
      <c r="J9" s="512"/>
      <c r="K9" s="512"/>
      <c r="L9" s="512"/>
      <c r="M9" s="507" t="s">
        <v>217</v>
      </c>
      <c r="N9" s="508"/>
      <c r="O9" s="508"/>
      <c r="P9" s="509"/>
    </row>
    <row r="10" spans="1:16" ht="29.25" customHeight="1">
      <c r="A10" s="505"/>
      <c r="B10" s="505"/>
      <c r="C10" s="505"/>
      <c r="D10" s="511"/>
      <c r="E10" s="499" t="s">
        <v>219</v>
      </c>
      <c r="F10" s="497" t="s">
        <v>211</v>
      </c>
      <c r="G10" s="497"/>
      <c r="H10" s="501" t="s">
        <v>218</v>
      </c>
      <c r="I10" s="499" t="s">
        <v>219</v>
      </c>
      <c r="J10" s="497" t="s">
        <v>211</v>
      </c>
      <c r="K10" s="497"/>
      <c r="L10" s="501" t="s">
        <v>218</v>
      </c>
      <c r="M10" s="499" t="s">
        <v>219</v>
      </c>
      <c r="N10" s="497" t="s">
        <v>211</v>
      </c>
      <c r="O10" s="497"/>
      <c r="P10" s="501" t="s">
        <v>218</v>
      </c>
    </row>
    <row r="11" spans="1:16" ht="51.75" customHeight="1" thickBot="1">
      <c r="A11" s="506"/>
      <c r="B11" s="506"/>
      <c r="C11" s="506"/>
      <c r="D11" s="511"/>
      <c r="E11" s="500"/>
      <c r="F11" s="225" t="s">
        <v>119</v>
      </c>
      <c r="G11" s="225" t="s">
        <v>46</v>
      </c>
      <c r="H11" s="502"/>
      <c r="I11" s="500"/>
      <c r="J11" s="225" t="s">
        <v>119</v>
      </c>
      <c r="K11" s="225" t="s">
        <v>46</v>
      </c>
      <c r="L11" s="502"/>
      <c r="M11" s="500"/>
      <c r="N11" s="225" t="s">
        <v>119</v>
      </c>
      <c r="O11" s="225" t="s">
        <v>46</v>
      </c>
      <c r="P11" s="502"/>
    </row>
    <row r="12" spans="1:16" ht="18" customHeight="1" thickBot="1">
      <c r="A12" s="226" t="s">
        <v>32</v>
      </c>
      <c r="B12" s="226" t="s">
        <v>33</v>
      </c>
      <c r="C12" s="226" t="s">
        <v>0</v>
      </c>
      <c r="D12" s="227">
        <v>4</v>
      </c>
      <c r="E12" s="227">
        <v>5</v>
      </c>
      <c r="F12" s="227">
        <v>6</v>
      </c>
      <c r="G12" s="227">
        <v>7</v>
      </c>
      <c r="H12" s="227">
        <v>8</v>
      </c>
      <c r="I12" s="227">
        <v>9</v>
      </c>
      <c r="J12" s="227">
        <v>10</v>
      </c>
      <c r="K12" s="227">
        <v>11</v>
      </c>
      <c r="L12" s="227">
        <v>12</v>
      </c>
      <c r="M12" s="227">
        <v>13</v>
      </c>
      <c r="N12" s="227">
        <v>14</v>
      </c>
      <c r="O12" s="227">
        <v>15</v>
      </c>
      <c r="P12" s="227">
        <v>16</v>
      </c>
    </row>
    <row r="13" spans="1:17" s="180" customFormat="1" ht="39.75" customHeight="1">
      <c r="A13" s="228" t="s">
        <v>2</v>
      </c>
      <c r="B13" s="230"/>
      <c r="C13" s="232"/>
      <c r="D13" s="233" t="s">
        <v>62</v>
      </c>
      <c r="E13" s="236">
        <f>+E15+E16</f>
        <v>0</v>
      </c>
      <c r="F13" s="237">
        <f>+F15+F16</f>
        <v>10000</v>
      </c>
      <c r="G13" s="237"/>
      <c r="H13" s="238">
        <f>+H15+H16</f>
        <v>10000</v>
      </c>
      <c r="I13" s="244"/>
      <c r="J13" s="237">
        <f>+J15+J16</f>
        <v>-10000</v>
      </c>
      <c r="K13" s="237"/>
      <c r="L13" s="238">
        <f>+J13+I13</f>
        <v>-10000</v>
      </c>
      <c r="M13" s="236">
        <f>+M15+M16</f>
        <v>0</v>
      </c>
      <c r="N13" s="237">
        <f>+J13+F13</f>
        <v>0</v>
      </c>
      <c r="O13" s="237"/>
      <c r="P13" s="238">
        <f>+P15+P16</f>
        <v>0</v>
      </c>
      <c r="Q13" s="179"/>
    </row>
    <row r="14" spans="1:17" s="180" customFormat="1" ht="39.75" customHeight="1">
      <c r="A14" s="181" t="s">
        <v>3</v>
      </c>
      <c r="B14" s="231"/>
      <c r="C14" s="182"/>
      <c r="D14" s="234" t="s">
        <v>62</v>
      </c>
      <c r="E14" s="239">
        <f>E15+E16</f>
        <v>0</v>
      </c>
      <c r="F14" s="183">
        <f aca="true" t="shared" si="0" ref="F14:P14">F15+F16</f>
        <v>10000</v>
      </c>
      <c r="G14" s="183">
        <f t="shared" si="0"/>
        <v>0</v>
      </c>
      <c r="H14" s="185">
        <f t="shared" si="0"/>
        <v>10000</v>
      </c>
      <c r="I14" s="184">
        <f t="shared" si="0"/>
        <v>0</v>
      </c>
      <c r="J14" s="183">
        <f t="shared" si="0"/>
        <v>-10000</v>
      </c>
      <c r="K14" s="183">
        <f t="shared" si="0"/>
        <v>0</v>
      </c>
      <c r="L14" s="185">
        <f t="shared" si="0"/>
        <v>-10000</v>
      </c>
      <c r="M14" s="184">
        <f t="shared" si="0"/>
        <v>0</v>
      </c>
      <c r="N14" s="183">
        <f t="shared" si="0"/>
        <v>0</v>
      </c>
      <c r="O14" s="183">
        <f t="shared" si="0"/>
        <v>0</v>
      </c>
      <c r="P14" s="185">
        <f t="shared" si="0"/>
        <v>0</v>
      </c>
      <c r="Q14" s="179"/>
    </row>
    <row r="15" spans="1:17" s="180" customFormat="1" ht="57.75" customHeight="1">
      <c r="A15" s="186" t="s">
        <v>212</v>
      </c>
      <c r="B15" s="186" t="s">
        <v>213</v>
      </c>
      <c r="C15" s="186" t="s">
        <v>214</v>
      </c>
      <c r="D15" s="187" t="s">
        <v>304</v>
      </c>
      <c r="E15" s="188"/>
      <c r="F15" s="189">
        <v>10000</v>
      </c>
      <c r="G15" s="190"/>
      <c r="H15" s="191">
        <f>+F15+E15</f>
        <v>10000</v>
      </c>
      <c r="I15" s="245"/>
      <c r="J15" s="189"/>
      <c r="K15" s="189"/>
      <c r="L15" s="191">
        <f>+J15+I15</f>
        <v>0</v>
      </c>
      <c r="M15" s="188">
        <f>+E15</f>
        <v>0</v>
      </c>
      <c r="N15" s="189">
        <f>+J15+F15</f>
        <v>10000</v>
      </c>
      <c r="O15" s="190"/>
      <c r="P15" s="191">
        <f>+N15+M15</f>
        <v>10000</v>
      </c>
      <c r="Q15" s="179"/>
    </row>
    <row r="16" spans="1:17" s="180" customFormat="1" ht="67.5" customHeight="1" thickBot="1">
      <c r="A16" s="229" t="s">
        <v>215</v>
      </c>
      <c r="B16" s="229" t="s">
        <v>216</v>
      </c>
      <c r="C16" s="229" t="s">
        <v>214</v>
      </c>
      <c r="D16" s="235" t="s">
        <v>305</v>
      </c>
      <c r="E16" s="240"/>
      <c r="F16" s="241"/>
      <c r="G16" s="242"/>
      <c r="H16" s="243">
        <f>++F16+E16</f>
        <v>0</v>
      </c>
      <c r="I16" s="246"/>
      <c r="J16" s="247">
        <v>-10000</v>
      </c>
      <c r="K16" s="241"/>
      <c r="L16" s="243">
        <f>+J16+I16</f>
        <v>-10000</v>
      </c>
      <c r="M16" s="240">
        <f>+E16</f>
        <v>0</v>
      </c>
      <c r="N16" s="241">
        <f>+J16+F16</f>
        <v>-10000</v>
      </c>
      <c r="O16" s="242"/>
      <c r="P16" s="243">
        <f>+N16+M16</f>
        <v>-10000</v>
      </c>
      <c r="Q16" s="179"/>
    </row>
    <row r="17" spans="1:17" s="107" customFormat="1" ht="38.25" customHeight="1" thickBot="1">
      <c r="A17" s="223" t="s">
        <v>4</v>
      </c>
      <c r="B17" s="223" t="s">
        <v>4</v>
      </c>
      <c r="C17" s="223" t="s">
        <v>4</v>
      </c>
      <c r="D17" s="224" t="s">
        <v>120</v>
      </c>
      <c r="E17" s="192">
        <f>E13</f>
        <v>0</v>
      </c>
      <c r="F17" s="192">
        <f aca="true" t="shared" si="1" ref="F17:P17">F13</f>
        <v>10000</v>
      </c>
      <c r="G17" s="192">
        <f t="shared" si="1"/>
        <v>0</v>
      </c>
      <c r="H17" s="193">
        <f t="shared" si="1"/>
        <v>10000</v>
      </c>
      <c r="I17" s="194">
        <f t="shared" si="1"/>
        <v>0</v>
      </c>
      <c r="J17" s="192">
        <f t="shared" si="1"/>
        <v>-10000</v>
      </c>
      <c r="K17" s="192">
        <f t="shared" si="1"/>
        <v>0</v>
      </c>
      <c r="L17" s="195">
        <f t="shared" si="1"/>
        <v>-10000</v>
      </c>
      <c r="M17" s="192">
        <f t="shared" si="1"/>
        <v>0</v>
      </c>
      <c r="N17" s="192">
        <f t="shared" si="1"/>
        <v>0</v>
      </c>
      <c r="O17" s="192">
        <f t="shared" si="1"/>
        <v>0</v>
      </c>
      <c r="P17" s="193">
        <f t="shared" si="1"/>
        <v>0</v>
      </c>
      <c r="Q17" s="106"/>
    </row>
    <row r="18" spans="2:3" ht="15">
      <c r="B18" s="108"/>
      <c r="C18" s="108"/>
    </row>
    <row r="19" spans="2:3" ht="15">
      <c r="B19" s="108"/>
      <c r="C19" s="108"/>
    </row>
    <row r="20" spans="4:11" s="109" customFormat="1" ht="17.25">
      <c r="D20" s="110"/>
      <c r="E20" s="110"/>
      <c r="F20" s="110"/>
      <c r="G20" s="110"/>
      <c r="H20" s="110"/>
      <c r="I20" s="110"/>
      <c r="J20" s="110"/>
      <c r="K20" s="110"/>
    </row>
    <row r="21" spans="2:3" ht="15">
      <c r="B21" s="108"/>
      <c r="C21" s="108"/>
    </row>
    <row r="22" spans="2:3" ht="15">
      <c r="B22" s="108"/>
      <c r="C22" s="108"/>
    </row>
    <row r="23" spans="2:3" ht="15">
      <c r="B23" s="111"/>
      <c r="C23" s="111"/>
    </row>
    <row r="24" spans="2:3" ht="15">
      <c r="B24" s="111"/>
      <c r="C24" s="111"/>
    </row>
    <row r="25" spans="2:3" ht="15">
      <c r="B25" s="111"/>
      <c r="C25" s="111"/>
    </row>
    <row r="26" spans="2:3" ht="15">
      <c r="B26" s="111"/>
      <c r="C26" s="111"/>
    </row>
    <row r="27" spans="2:3" ht="15">
      <c r="B27" s="111"/>
      <c r="C27" s="111"/>
    </row>
    <row r="28" spans="2:3" ht="15">
      <c r="B28" s="111"/>
      <c r="C28" s="111"/>
    </row>
    <row r="29" spans="2:3" ht="15">
      <c r="B29" s="111"/>
      <c r="C29" s="111"/>
    </row>
    <row r="30" spans="2:3" ht="15">
      <c r="B30" s="111"/>
      <c r="C30" s="111"/>
    </row>
    <row r="31" spans="2:3" ht="15">
      <c r="B31" s="111"/>
      <c r="C31" s="111"/>
    </row>
    <row r="32" spans="2:3" ht="15">
      <c r="B32" s="111"/>
      <c r="C32" s="111"/>
    </row>
    <row r="33" spans="2:3" ht="15">
      <c r="B33" s="111"/>
      <c r="C33" s="111"/>
    </row>
    <row r="34" spans="2:3" ht="15">
      <c r="B34" s="111"/>
      <c r="C34" s="111"/>
    </row>
    <row r="35" spans="2:3" ht="15">
      <c r="B35" s="111"/>
      <c r="C35" s="111"/>
    </row>
    <row r="36" spans="2:3" ht="15">
      <c r="B36" s="111"/>
      <c r="C36" s="111"/>
    </row>
    <row r="37" spans="2:3" ht="15">
      <c r="B37" s="111"/>
      <c r="C37" s="111"/>
    </row>
    <row r="38" spans="2:3" ht="15">
      <c r="B38" s="111"/>
      <c r="C38" s="111"/>
    </row>
    <row r="39" spans="2:3" ht="15">
      <c r="B39" s="111"/>
      <c r="C39" s="111"/>
    </row>
  </sheetData>
  <sheetProtection/>
  <mergeCells count="21">
    <mergeCell ref="I9:L9"/>
    <mergeCell ref="E9:H9"/>
    <mergeCell ref="P10:P11"/>
    <mergeCell ref="M9:P9"/>
    <mergeCell ref="N10:O10"/>
    <mergeCell ref="A6:B6"/>
    <mergeCell ref="A7:B7"/>
    <mergeCell ref="A9:A11"/>
    <mergeCell ref="B9:B11"/>
    <mergeCell ref="L10:L11"/>
    <mergeCell ref="D9:D11"/>
    <mergeCell ref="F10:G10"/>
    <mergeCell ref="L2:P2"/>
    <mergeCell ref="L3:P3"/>
    <mergeCell ref="E10:E11"/>
    <mergeCell ref="H10:H11"/>
    <mergeCell ref="B5:P5"/>
    <mergeCell ref="M10:M11"/>
    <mergeCell ref="J10:K10"/>
    <mergeCell ref="I10:I11"/>
    <mergeCell ref="C9:C11"/>
  </mergeCells>
  <printOptions/>
  <pageMargins left="0.31496062992125984" right="0.1968503937007874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1:AS24"/>
  <sheetViews>
    <sheetView showZeros="0" zoomScale="75" zoomScaleNormal="75" zoomScaleSheetLayoutView="75" zoomScalePageLayoutView="0" workbookViewId="0" topLeftCell="A1">
      <selection activeCell="A2" sqref="A2"/>
    </sheetView>
  </sheetViews>
  <sheetFormatPr defaultColWidth="9.00390625" defaultRowHeight="12.75"/>
  <cols>
    <col min="1" max="1" width="17.50390625" style="33" customWidth="1"/>
    <col min="2" max="2" width="27.50390625" style="13" customWidth="1"/>
    <col min="3" max="3" width="20.125" style="13" customWidth="1"/>
    <col min="4" max="4" width="21.125" style="13" customWidth="1"/>
    <col min="5" max="5" width="16.875" style="13" customWidth="1"/>
    <col min="6" max="6" width="15.625" style="13" customWidth="1"/>
    <col min="7" max="7" width="16.875" style="13" customWidth="1"/>
    <col min="8" max="8" width="32.50390625" style="13" hidden="1" customWidth="1"/>
    <col min="9" max="9" width="21.00390625" style="13" customWidth="1"/>
    <col min="10" max="10" width="17.875" style="13" customWidth="1"/>
    <col min="11" max="11" width="20.875" style="13" customWidth="1"/>
    <col min="12" max="12" width="17.625" style="13" customWidth="1"/>
    <col min="13" max="13" width="21.125" style="13" customWidth="1"/>
    <col min="14" max="14" width="25.00390625" style="13" customWidth="1"/>
    <col min="15" max="15" width="16.875" style="13" customWidth="1"/>
    <col min="16" max="16" width="17.50390625" style="13" customWidth="1"/>
    <col min="17" max="17" width="18.125" style="13" customWidth="1"/>
    <col min="18" max="19" width="19.625" style="13" customWidth="1"/>
    <col min="20" max="20" width="19.875" style="13" customWidth="1"/>
    <col min="21" max="21" width="22.50390625" style="13" customWidth="1"/>
    <col min="22" max="22" width="23.875" style="13" customWidth="1"/>
    <col min="23" max="23" width="19.375" style="13" customWidth="1"/>
    <col min="24" max="24" width="22.50390625" style="13" customWidth="1"/>
    <col min="25" max="25" width="18.875" style="13" customWidth="1"/>
    <col min="26" max="26" width="18.50390625" style="13" customWidth="1"/>
    <col min="27" max="27" width="16.125" style="13" customWidth="1"/>
    <col min="28" max="28" width="19.00390625" style="13" customWidth="1"/>
    <col min="29" max="29" width="18.625" style="13" customWidth="1"/>
    <col min="30" max="30" width="34.50390625" style="13" customWidth="1"/>
    <col min="31" max="31" width="24.125" style="13" customWidth="1"/>
    <col min="32" max="32" width="18.625" style="13" customWidth="1"/>
    <col min="33" max="33" width="24.50390625" style="13" customWidth="1"/>
    <col min="34" max="34" width="20.125" style="13" customWidth="1"/>
    <col min="35" max="35" width="19.875" style="13" customWidth="1"/>
    <col min="36" max="37" width="22.00390625" style="13" customWidth="1"/>
    <col min="38" max="38" width="23.125" style="13" customWidth="1"/>
    <col min="39" max="39" width="20.875" style="13" customWidth="1"/>
    <col min="40" max="40" width="18.625" style="13" customWidth="1"/>
    <col min="41" max="41" width="32.50390625" style="13" customWidth="1"/>
    <col min="42" max="16384" width="8.875" style="13" customWidth="1"/>
  </cols>
  <sheetData>
    <row r="1" spans="4:40" ht="19.5" customHeight="1">
      <c r="D1" s="52"/>
      <c r="E1" s="52"/>
      <c r="F1" s="52"/>
      <c r="G1" s="52"/>
      <c r="H1" s="52"/>
      <c r="I1" s="52"/>
      <c r="J1" s="143"/>
      <c r="K1" s="143"/>
      <c r="L1" s="143"/>
      <c r="M1" s="143" t="s">
        <v>116</v>
      </c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143"/>
      <c r="AI1" s="143"/>
      <c r="AJ1" s="143"/>
      <c r="AK1" s="143"/>
      <c r="AL1" s="143"/>
      <c r="AM1" s="143"/>
      <c r="AN1" s="143"/>
    </row>
    <row r="2" spans="1:45" s="52" customFormat="1" ht="44.25" customHeight="1">
      <c r="A2" s="52" t="s">
        <v>27</v>
      </c>
      <c r="B2" s="61"/>
      <c r="C2" s="61"/>
      <c r="D2" s="31"/>
      <c r="E2" s="31"/>
      <c r="F2" s="31"/>
      <c r="G2" s="31"/>
      <c r="H2" s="31"/>
      <c r="I2" s="31"/>
      <c r="J2" s="144"/>
      <c r="K2" s="144"/>
      <c r="L2" s="144"/>
      <c r="M2" s="495" t="str">
        <f>Доходи!C2</f>
        <v>До проєкту бюджету Бобровицької міської
об’єднаної територіальної громади на 2020 рік
</v>
      </c>
      <c r="N2" s="495"/>
      <c r="O2" s="495"/>
      <c r="P2" s="495"/>
      <c r="Q2" s="63"/>
      <c r="R2" s="63"/>
      <c r="S2" s="63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  <c r="AM2" s="144"/>
      <c r="AN2" s="144"/>
      <c r="AO2" s="63"/>
      <c r="AP2" s="62"/>
      <c r="AQ2" s="62"/>
      <c r="AR2" s="62"/>
      <c r="AS2" s="62"/>
    </row>
    <row r="3" spans="2:45" s="52" customFormat="1" ht="37.5" customHeight="1">
      <c r="B3" s="61"/>
      <c r="C3" s="61"/>
      <c r="D3" s="31"/>
      <c r="E3" s="31"/>
      <c r="F3" s="31"/>
      <c r="G3" s="31"/>
      <c r="H3" s="31"/>
      <c r="I3" s="31"/>
      <c r="J3" s="144"/>
      <c r="K3" s="144"/>
      <c r="L3" s="144"/>
      <c r="M3" s="495">
        <f>Доходи!C3</f>
        <v>0</v>
      </c>
      <c r="N3" s="495"/>
      <c r="O3" s="495"/>
      <c r="P3" s="495"/>
      <c r="Q3" s="144"/>
      <c r="R3" s="63"/>
      <c r="S3" s="63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144"/>
      <c r="AI3" s="144"/>
      <c r="AJ3" s="144"/>
      <c r="AK3" s="144"/>
      <c r="AL3" s="144"/>
      <c r="AM3" s="144"/>
      <c r="AN3" s="144"/>
      <c r="AO3" s="62"/>
      <c r="AP3" s="62"/>
      <c r="AQ3" s="62"/>
      <c r="AR3" s="62"/>
      <c r="AS3" s="62"/>
    </row>
    <row r="4" spans="2:45" ht="48" customHeight="1">
      <c r="B4" s="14"/>
      <c r="C4" s="14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19"/>
      <c r="AP4" s="19"/>
      <c r="AQ4" s="19"/>
      <c r="AR4" s="19"/>
      <c r="AS4" s="19"/>
    </row>
    <row r="5" spans="1:40" ht="24.75" customHeight="1">
      <c r="A5" s="142"/>
      <c r="B5" s="142"/>
      <c r="C5" s="142"/>
      <c r="D5" s="536" t="s">
        <v>488</v>
      </c>
      <c r="E5" s="536"/>
      <c r="F5" s="536"/>
      <c r="G5" s="536"/>
      <c r="H5" s="536"/>
      <c r="I5" s="536"/>
      <c r="J5" s="536"/>
      <c r="K5" s="536"/>
      <c r="L5" s="536"/>
      <c r="M5" s="536"/>
      <c r="N5" s="536"/>
      <c r="O5" s="536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  <c r="AB5" s="142"/>
      <c r="AC5" s="142"/>
      <c r="AD5" s="142"/>
      <c r="AE5" s="142"/>
      <c r="AF5" s="142"/>
      <c r="AG5" s="142"/>
      <c r="AH5" s="142"/>
      <c r="AI5" s="142"/>
      <c r="AJ5" s="142"/>
      <c r="AK5" s="142"/>
      <c r="AL5" s="142"/>
      <c r="AM5" s="142"/>
      <c r="AN5" s="142"/>
    </row>
    <row r="6" spans="1:40" ht="24.75" customHeight="1">
      <c r="A6" s="467">
        <v>25521000000</v>
      </c>
      <c r="B6" s="467"/>
      <c r="C6" s="432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42"/>
      <c r="V6" s="142"/>
      <c r="W6" s="142"/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2"/>
      <c r="AI6" s="142"/>
      <c r="AJ6" s="142"/>
      <c r="AK6" s="142"/>
      <c r="AL6" s="142"/>
      <c r="AM6" s="142"/>
      <c r="AN6" s="142"/>
    </row>
    <row r="7" spans="1:40" ht="24.75" customHeight="1">
      <c r="A7" s="480" t="s">
        <v>314</v>
      </c>
      <c r="B7" s="480"/>
      <c r="C7" s="433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</row>
    <row r="8" spans="4:40" ht="22.5" customHeight="1" thickBot="1"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428" t="s">
        <v>323</v>
      </c>
      <c r="Q8" s="53"/>
      <c r="R8" s="53"/>
      <c r="S8" s="53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</row>
    <row r="9" spans="1:40" s="21" customFormat="1" ht="27" customHeight="1">
      <c r="A9" s="529" t="s">
        <v>31</v>
      </c>
      <c r="B9" s="531" t="s">
        <v>127</v>
      </c>
      <c r="C9" s="431"/>
      <c r="D9" s="534" t="s">
        <v>489</v>
      </c>
      <c r="E9" s="534"/>
      <c r="F9" s="534"/>
      <c r="G9" s="535"/>
      <c r="H9" s="248" t="s">
        <v>128</v>
      </c>
      <c r="I9" s="248"/>
      <c r="J9" s="518" t="s">
        <v>128</v>
      </c>
      <c r="K9" s="518"/>
      <c r="L9" s="518"/>
      <c r="M9" s="518"/>
      <c r="N9" s="518"/>
      <c r="O9" s="518"/>
      <c r="P9" s="518"/>
      <c r="Q9" s="518"/>
      <c r="R9" s="518"/>
      <c r="S9" s="262"/>
      <c r="T9" s="518" t="s">
        <v>128</v>
      </c>
      <c r="U9" s="518"/>
      <c r="V9" s="518"/>
      <c r="W9" s="518"/>
      <c r="X9" s="518"/>
      <c r="Y9" s="518"/>
      <c r="Z9" s="518"/>
      <c r="AA9" s="518"/>
      <c r="AB9" s="518"/>
      <c r="AC9" s="518"/>
      <c r="AD9" s="518"/>
      <c r="AE9" s="518" t="s">
        <v>128</v>
      </c>
      <c r="AF9" s="518"/>
      <c r="AG9" s="518"/>
      <c r="AH9" s="518"/>
      <c r="AI9" s="518"/>
      <c r="AJ9" s="518"/>
      <c r="AK9" s="518"/>
      <c r="AL9" s="518"/>
      <c r="AM9" s="518"/>
      <c r="AN9" s="519"/>
    </row>
    <row r="10" spans="1:40" s="21" customFormat="1" ht="20.25" customHeight="1">
      <c r="A10" s="530"/>
      <c r="B10" s="532"/>
      <c r="C10" s="430" t="s">
        <v>353</v>
      </c>
      <c r="D10" s="527" t="s">
        <v>130</v>
      </c>
      <c r="E10" s="527"/>
      <c r="F10" s="527"/>
      <c r="G10" s="533" t="s">
        <v>119</v>
      </c>
      <c r="H10" s="521" t="s">
        <v>129</v>
      </c>
      <c r="I10" s="263" t="s">
        <v>353</v>
      </c>
      <c r="J10" s="537" t="s">
        <v>130</v>
      </c>
      <c r="K10" s="520"/>
      <c r="L10" s="520"/>
      <c r="M10" s="520"/>
      <c r="N10" s="520"/>
      <c r="O10" s="520"/>
      <c r="P10" s="520"/>
      <c r="Q10" s="520"/>
      <c r="R10" s="520"/>
      <c r="S10" s="263"/>
      <c r="T10" s="520" t="s">
        <v>130</v>
      </c>
      <c r="U10" s="520"/>
      <c r="V10" s="520"/>
      <c r="W10" s="520"/>
      <c r="X10" s="520"/>
      <c r="Y10" s="520"/>
      <c r="Z10" s="520"/>
      <c r="AA10" s="520"/>
      <c r="AB10" s="520"/>
      <c r="AC10" s="520"/>
      <c r="AD10" s="520"/>
      <c r="AE10" s="520" t="s">
        <v>265</v>
      </c>
      <c r="AF10" s="520"/>
      <c r="AG10" s="520"/>
      <c r="AH10" s="520"/>
      <c r="AI10" s="520"/>
      <c r="AJ10" s="520"/>
      <c r="AK10" s="520"/>
      <c r="AL10" s="520"/>
      <c r="AM10" s="521"/>
      <c r="AN10" s="522" t="s">
        <v>119</v>
      </c>
    </row>
    <row r="11" spans="1:40" s="21" customFormat="1" ht="44.25" customHeight="1">
      <c r="A11" s="530"/>
      <c r="B11" s="532"/>
      <c r="C11" s="429" t="s">
        <v>131</v>
      </c>
      <c r="D11" s="526" t="s">
        <v>131</v>
      </c>
      <c r="E11" s="526"/>
      <c r="F11" s="526"/>
      <c r="G11" s="533"/>
      <c r="H11" s="521"/>
      <c r="I11" s="148" t="s">
        <v>131</v>
      </c>
      <c r="J11" s="524" t="s">
        <v>131</v>
      </c>
      <c r="K11" s="516"/>
      <c r="L11" s="516"/>
      <c r="M11" s="516"/>
      <c r="N11" s="516"/>
      <c r="O11" s="516"/>
      <c r="P11" s="516"/>
      <c r="Q11" s="516"/>
      <c r="R11" s="516"/>
      <c r="S11" s="148"/>
      <c r="T11" s="516" t="s">
        <v>131</v>
      </c>
      <c r="U11" s="516"/>
      <c r="V11" s="516"/>
      <c r="W11" s="516"/>
      <c r="X11" s="516"/>
      <c r="Y11" s="516"/>
      <c r="Z11" s="516"/>
      <c r="AA11" s="516"/>
      <c r="AB11" s="516"/>
      <c r="AC11" s="516"/>
      <c r="AD11" s="516"/>
      <c r="AE11" s="516" t="s">
        <v>264</v>
      </c>
      <c r="AF11" s="516"/>
      <c r="AG11" s="516"/>
      <c r="AH11" s="516"/>
      <c r="AI11" s="516"/>
      <c r="AJ11" s="516"/>
      <c r="AK11" s="516"/>
      <c r="AL11" s="516"/>
      <c r="AM11" s="517"/>
      <c r="AN11" s="522"/>
    </row>
    <row r="12" spans="1:40" s="21" customFormat="1" ht="21" customHeight="1">
      <c r="A12" s="530"/>
      <c r="B12" s="532"/>
      <c r="C12" s="513" t="s">
        <v>490</v>
      </c>
      <c r="D12" s="526" t="s">
        <v>221</v>
      </c>
      <c r="E12" s="526" t="s">
        <v>222</v>
      </c>
      <c r="F12" s="526" t="s">
        <v>484</v>
      </c>
      <c r="G12" s="533"/>
      <c r="H12" s="521"/>
      <c r="I12" s="525" t="s">
        <v>346</v>
      </c>
      <c r="J12" s="526" t="s">
        <v>326</v>
      </c>
      <c r="K12" s="526" t="s">
        <v>486</v>
      </c>
      <c r="L12" s="524" t="s">
        <v>324</v>
      </c>
      <c r="M12" s="516"/>
      <c r="N12" s="516"/>
      <c r="O12" s="516"/>
      <c r="P12" s="516"/>
      <c r="Q12" s="516"/>
      <c r="R12" s="253"/>
      <c r="S12" s="302"/>
      <c r="T12" s="302"/>
      <c r="U12" s="302"/>
      <c r="V12" s="528" t="s">
        <v>324</v>
      </c>
      <c r="W12" s="528"/>
      <c r="X12" s="528"/>
      <c r="Y12" s="528"/>
      <c r="Z12" s="528"/>
      <c r="AA12" s="528"/>
      <c r="AB12" s="528"/>
      <c r="AC12" s="528"/>
      <c r="AD12" s="251"/>
      <c r="AE12" s="251"/>
      <c r="AF12" s="251"/>
      <c r="AG12" s="251"/>
      <c r="AH12" s="528" t="s">
        <v>324</v>
      </c>
      <c r="AI12" s="528"/>
      <c r="AJ12" s="528"/>
      <c r="AK12" s="528"/>
      <c r="AL12" s="251"/>
      <c r="AM12" s="252"/>
      <c r="AN12" s="522"/>
    </row>
    <row r="13" spans="1:40" s="21" customFormat="1" ht="21" customHeight="1">
      <c r="A13" s="530"/>
      <c r="B13" s="532"/>
      <c r="C13" s="514"/>
      <c r="D13" s="526"/>
      <c r="E13" s="526"/>
      <c r="F13" s="526"/>
      <c r="G13" s="533"/>
      <c r="H13" s="521"/>
      <c r="I13" s="526"/>
      <c r="J13" s="526"/>
      <c r="K13" s="526"/>
      <c r="L13" s="513" t="s">
        <v>49</v>
      </c>
      <c r="M13" s="524" t="s">
        <v>325</v>
      </c>
      <c r="N13" s="516"/>
      <c r="O13" s="516"/>
      <c r="P13" s="516"/>
      <c r="Q13" s="253"/>
      <c r="R13" s="253"/>
      <c r="S13" s="524"/>
      <c r="T13" s="516"/>
      <c r="U13" s="516"/>
      <c r="V13" s="516"/>
      <c r="W13" s="516"/>
      <c r="X13" s="516" t="s">
        <v>325</v>
      </c>
      <c r="Y13" s="516"/>
      <c r="Z13" s="516"/>
      <c r="AA13" s="516"/>
      <c r="AB13" s="516"/>
      <c r="AC13" s="516"/>
      <c r="AD13" s="296"/>
      <c r="AE13" s="253"/>
      <c r="AF13" s="253"/>
      <c r="AG13" s="253"/>
      <c r="AH13" s="253"/>
      <c r="AI13" s="516" t="s">
        <v>325</v>
      </c>
      <c r="AJ13" s="516"/>
      <c r="AK13" s="253"/>
      <c r="AL13" s="253"/>
      <c r="AM13" s="297"/>
      <c r="AN13" s="523"/>
    </row>
    <row r="14" spans="1:40" s="21" customFormat="1" ht="228.75" customHeight="1">
      <c r="A14" s="530"/>
      <c r="B14" s="532"/>
      <c r="C14" s="515"/>
      <c r="D14" s="526"/>
      <c r="E14" s="526"/>
      <c r="F14" s="526"/>
      <c r="G14" s="533"/>
      <c r="H14" s="521"/>
      <c r="I14" s="526"/>
      <c r="J14" s="526"/>
      <c r="K14" s="526"/>
      <c r="L14" s="515"/>
      <c r="M14" s="149" t="s">
        <v>224</v>
      </c>
      <c r="N14" s="149" t="s">
        <v>225</v>
      </c>
      <c r="O14" s="149" t="s">
        <v>487</v>
      </c>
      <c r="P14" s="149" t="s">
        <v>347</v>
      </c>
      <c r="Q14" s="295" t="s">
        <v>348</v>
      </c>
      <c r="R14" s="295" t="s">
        <v>349</v>
      </c>
      <c r="S14" s="303" t="s">
        <v>350</v>
      </c>
      <c r="T14" s="261" t="s">
        <v>226</v>
      </c>
      <c r="U14" s="261" t="s">
        <v>227</v>
      </c>
      <c r="V14" s="261" t="s">
        <v>228</v>
      </c>
      <c r="W14" s="261" t="s">
        <v>229</v>
      </c>
      <c r="X14" s="261" t="s">
        <v>230</v>
      </c>
      <c r="Y14" s="261" t="s">
        <v>231</v>
      </c>
      <c r="Z14" s="261" t="s">
        <v>232</v>
      </c>
      <c r="AA14" s="261" t="s">
        <v>233</v>
      </c>
      <c r="AB14" s="261" t="s">
        <v>234</v>
      </c>
      <c r="AC14" s="261" t="s">
        <v>235</v>
      </c>
      <c r="AD14" s="261" t="s">
        <v>236</v>
      </c>
      <c r="AE14" s="261" t="s">
        <v>237</v>
      </c>
      <c r="AF14" s="261" t="s">
        <v>238</v>
      </c>
      <c r="AG14" s="261" t="s">
        <v>250</v>
      </c>
      <c r="AH14" s="261" t="s">
        <v>239</v>
      </c>
      <c r="AI14" s="261" t="s">
        <v>240</v>
      </c>
      <c r="AJ14" s="261" t="s">
        <v>241</v>
      </c>
      <c r="AK14" s="261" t="s">
        <v>307</v>
      </c>
      <c r="AL14" s="261" t="s">
        <v>242</v>
      </c>
      <c r="AM14" s="261" t="s">
        <v>308</v>
      </c>
      <c r="AN14" s="522"/>
    </row>
    <row r="15" spans="1:40" s="21" customFormat="1" ht="25.5" customHeight="1">
      <c r="A15" s="530"/>
      <c r="B15" s="532"/>
      <c r="C15" s="434" t="s">
        <v>491</v>
      </c>
      <c r="D15" s="114" t="s">
        <v>485</v>
      </c>
      <c r="E15" s="114" t="s">
        <v>223</v>
      </c>
      <c r="F15" s="114" t="s">
        <v>483</v>
      </c>
      <c r="G15" s="250"/>
      <c r="H15" s="249"/>
      <c r="I15" s="114" t="s">
        <v>351</v>
      </c>
      <c r="J15" s="114" t="s">
        <v>184</v>
      </c>
      <c r="K15" s="114" t="s">
        <v>184</v>
      </c>
      <c r="L15" s="114" t="s">
        <v>185</v>
      </c>
      <c r="M15" s="114" t="s">
        <v>185</v>
      </c>
      <c r="N15" s="114" t="s">
        <v>185</v>
      </c>
      <c r="O15" s="114" t="s">
        <v>185</v>
      </c>
      <c r="P15" s="114" t="s">
        <v>185</v>
      </c>
      <c r="Q15" s="114" t="s">
        <v>185</v>
      </c>
      <c r="R15" s="114" t="s">
        <v>185</v>
      </c>
      <c r="S15" s="114" t="s">
        <v>185</v>
      </c>
      <c r="T15" s="114" t="s">
        <v>185</v>
      </c>
      <c r="U15" s="114" t="s">
        <v>185</v>
      </c>
      <c r="V15" s="114" t="s">
        <v>185</v>
      </c>
      <c r="W15" s="114" t="s">
        <v>185</v>
      </c>
      <c r="X15" s="114" t="s">
        <v>185</v>
      </c>
      <c r="Y15" s="114" t="s">
        <v>185</v>
      </c>
      <c r="Z15" s="114" t="s">
        <v>185</v>
      </c>
      <c r="AA15" s="114" t="s">
        <v>185</v>
      </c>
      <c r="AB15" s="114" t="s">
        <v>185</v>
      </c>
      <c r="AC15" s="114" t="s">
        <v>185</v>
      </c>
      <c r="AD15" s="114" t="s">
        <v>185</v>
      </c>
      <c r="AE15" s="114" t="s">
        <v>185</v>
      </c>
      <c r="AF15" s="114" t="s">
        <v>185</v>
      </c>
      <c r="AG15" s="114" t="s">
        <v>185</v>
      </c>
      <c r="AH15" s="114" t="s">
        <v>185</v>
      </c>
      <c r="AI15" s="114" t="s">
        <v>185</v>
      </c>
      <c r="AJ15" s="114" t="s">
        <v>185</v>
      </c>
      <c r="AK15" s="114" t="s">
        <v>185</v>
      </c>
      <c r="AL15" s="114" t="s">
        <v>185</v>
      </c>
      <c r="AM15" s="114" t="s">
        <v>185</v>
      </c>
      <c r="AN15" s="522"/>
    </row>
    <row r="16" spans="1:40" s="21" customFormat="1" ht="56.25" customHeight="1">
      <c r="A16" s="289"/>
      <c r="B16" s="313" t="s">
        <v>352</v>
      </c>
      <c r="C16" s="291"/>
      <c r="D16" s="291"/>
      <c r="E16" s="291"/>
      <c r="F16" s="291"/>
      <c r="G16" s="292">
        <f>SUM(C16:F16)</f>
        <v>0</v>
      </c>
      <c r="H16" s="249"/>
      <c r="I16" s="291">
        <v>5678300</v>
      </c>
      <c r="J16" s="114"/>
      <c r="K16" s="114"/>
      <c r="L16" s="293">
        <f>SUM(M16:AM16)</f>
        <v>0</v>
      </c>
      <c r="M16" s="114"/>
      <c r="N16" s="114"/>
      <c r="O16" s="114"/>
      <c r="P16" s="291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  <c r="AM16" s="114"/>
      <c r="AN16" s="292">
        <f>I16+J16+L16</f>
        <v>5678300</v>
      </c>
    </row>
    <row r="17" spans="1:40" s="21" customFormat="1" ht="56.25" customHeight="1">
      <c r="A17" s="289">
        <v>25100000000</v>
      </c>
      <c r="B17" s="290" t="s">
        <v>306</v>
      </c>
      <c r="C17" s="291">
        <v>511800</v>
      </c>
      <c r="D17" s="291">
        <v>678300</v>
      </c>
      <c r="E17" s="291">
        <v>108700</v>
      </c>
      <c r="F17" s="291">
        <v>117000</v>
      </c>
      <c r="G17" s="292">
        <f>SUM(C17:F17)</f>
        <v>1415800</v>
      </c>
      <c r="H17" s="249"/>
      <c r="I17" s="114"/>
      <c r="J17" s="114"/>
      <c r="K17" s="114"/>
      <c r="L17" s="298">
        <f>SUM(M17:AM17)</f>
        <v>0</v>
      </c>
      <c r="M17" s="114"/>
      <c r="N17" s="114"/>
      <c r="O17" s="114"/>
      <c r="P17" s="291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292">
        <f>I17+J17+L17</f>
        <v>0</v>
      </c>
    </row>
    <row r="18" spans="1:40" s="282" customFormat="1" ht="56.25" customHeight="1">
      <c r="A18" s="299">
        <v>25302200000</v>
      </c>
      <c r="B18" s="300" t="s">
        <v>327</v>
      </c>
      <c r="C18" s="281"/>
      <c r="D18" s="281"/>
      <c r="E18" s="281"/>
      <c r="F18" s="281"/>
      <c r="G18" s="292">
        <f>SUM(C18:F18)</f>
        <v>0</v>
      </c>
      <c r="H18" s="283"/>
      <c r="I18" s="291"/>
      <c r="J18" s="291">
        <v>4777600</v>
      </c>
      <c r="K18" s="291">
        <v>117000</v>
      </c>
      <c r="L18" s="298">
        <f>SUM(M18:AM18)</f>
        <v>27080000</v>
      </c>
      <c r="M18" s="291">
        <v>2010000</v>
      </c>
      <c r="N18" s="291">
        <v>1300000</v>
      </c>
      <c r="O18" s="291">
        <v>100000</v>
      </c>
      <c r="P18" s="291">
        <v>500000</v>
      </c>
      <c r="Q18" s="291">
        <v>9600</v>
      </c>
      <c r="R18" s="291">
        <v>104112</v>
      </c>
      <c r="S18" s="291">
        <v>38000</v>
      </c>
      <c r="T18" s="291">
        <v>30000</v>
      </c>
      <c r="U18" s="291">
        <v>30000</v>
      </c>
      <c r="V18" s="291">
        <v>1200000</v>
      </c>
      <c r="W18" s="291">
        <v>656835</v>
      </c>
      <c r="X18" s="291">
        <v>50000</v>
      </c>
      <c r="Y18" s="291">
        <v>689990</v>
      </c>
      <c r="Z18" s="291">
        <v>113191</v>
      </c>
      <c r="AA18" s="291">
        <v>100000</v>
      </c>
      <c r="AB18" s="291">
        <v>1200000</v>
      </c>
      <c r="AC18" s="291">
        <v>600000</v>
      </c>
      <c r="AD18" s="291">
        <v>6700000</v>
      </c>
      <c r="AE18" s="291">
        <v>120135</v>
      </c>
      <c r="AF18" s="291">
        <v>146387</v>
      </c>
      <c r="AG18" s="291">
        <v>126750</v>
      </c>
      <c r="AH18" s="291">
        <v>3130000</v>
      </c>
      <c r="AI18" s="291">
        <v>780000</v>
      </c>
      <c r="AJ18" s="291">
        <v>3030000</v>
      </c>
      <c r="AK18" s="291">
        <v>3160000</v>
      </c>
      <c r="AL18" s="291">
        <v>435000</v>
      </c>
      <c r="AM18" s="291">
        <v>720000</v>
      </c>
      <c r="AN18" s="292">
        <f>SUM(I18:L18)</f>
        <v>31974600</v>
      </c>
    </row>
    <row r="19" spans="1:40" s="282" customFormat="1" ht="54.75" customHeight="1" thickBot="1">
      <c r="A19" s="93" t="s">
        <v>4</v>
      </c>
      <c r="B19" s="301" t="s">
        <v>120</v>
      </c>
      <c r="C19" s="294">
        <f aca="true" t="shared" si="0" ref="C19:H19">C17+C18</f>
        <v>511800</v>
      </c>
      <c r="D19" s="294">
        <f t="shared" si="0"/>
        <v>678300</v>
      </c>
      <c r="E19" s="294">
        <f t="shared" si="0"/>
        <v>108700</v>
      </c>
      <c r="F19" s="294">
        <f t="shared" si="0"/>
        <v>117000</v>
      </c>
      <c r="G19" s="427">
        <f t="shared" si="0"/>
        <v>1415800</v>
      </c>
      <c r="H19" s="284">
        <f t="shared" si="0"/>
        <v>0</v>
      </c>
      <c r="I19" s="294">
        <f>SUM(I16:I18)</f>
        <v>5678300</v>
      </c>
      <c r="J19" s="294">
        <f aca="true" t="shared" si="1" ref="J19:AN19">SUM(J16:J18)</f>
        <v>4777600</v>
      </c>
      <c r="K19" s="294">
        <f>SUM(K16:K18)</f>
        <v>117000</v>
      </c>
      <c r="L19" s="294">
        <f t="shared" si="1"/>
        <v>27080000</v>
      </c>
      <c r="M19" s="294">
        <f t="shared" si="1"/>
        <v>2010000</v>
      </c>
      <c r="N19" s="294">
        <f t="shared" si="1"/>
        <v>1300000</v>
      </c>
      <c r="O19" s="294">
        <f t="shared" si="1"/>
        <v>100000</v>
      </c>
      <c r="P19" s="294">
        <f t="shared" si="1"/>
        <v>500000</v>
      </c>
      <c r="Q19" s="294">
        <f t="shared" si="1"/>
        <v>9600</v>
      </c>
      <c r="R19" s="294">
        <f t="shared" si="1"/>
        <v>104112</v>
      </c>
      <c r="S19" s="294">
        <f t="shared" si="1"/>
        <v>38000</v>
      </c>
      <c r="T19" s="294">
        <f t="shared" si="1"/>
        <v>30000</v>
      </c>
      <c r="U19" s="294">
        <f t="shared" si="1"/>
        <v>30000</v>
      </c>
      <c r="V19" s="294">
        <f t="shared" si="1"/>
        <v>1200000</v>
      </c>
      <c r="W19" s="294">
        <f t="shared" si="1"/>
        <v>656835</v>
      </c>
      <c r="X19" s="294">
        <f t="shared" si="1"/>
        <v>50000</v>
      </c>
      <c r="Y19" s="294">
        <f t="shared" si="1"/>
        <v>689990</v>
      </c>
      <c r="Z19" s="294">
        <f t="shared" si="1"/>
        <v>113191</v>
      </c>
      <c r="AA19" s="294">
        <f t="shared" si="1"/>
        <v>100000</v>
      </c>
      <c r="AB19" s="294">
        <f t="shared" si="1"/>
        <v>1200000</v>
      </c>
      <c r="AC19" s="294">
        <f t="shared" si="1"/>
        <v>600000</v>
      </c>
      <c r="AD19" s="294">
        <f t="shared" si="1"/>
        <v>6700000</v>
      </c>
      <c r="AE19" s="294">
        <f t="shared" si="1"/>
        <v>120135</v>
      </c>
      <c r="AF19" s="294">
        <f t="shared" si="1"/>
        <v>146387</v>
      </c>
      <c r="AG19" s="294">
        <f t="shared" si="1"/>
        <v>126750</v>
      </c>
      <c r="AH19" s="294">
        <f t="shared" si="1"/>
        <v>3130000</v>
      </c>
      <c r="AI19" s="294">
        <f t="shared" si="1"/>
        <v>780000</v>
      </c>
      <c r="AJ19" s="294">
        <f t="shared" si="1"/>
        <v>3030000</v>
      </c>
      <c r="AK19" s="294">
        <f t="shared" si="1"/>
        <v>3160000</v>
      </c>
      <c r="AL19" s="294">
        <f t="shared" si="1"/>
        <v>435000</v>
      </c>
      <c r="AM19" s="294">
        <f t="shared" si="1"/>
        <v>720000</v>
      </c>
      <c r="AN19" s="294">
        <f t="shared" si="1"/>
        <v>37652900</v>
      </c>
    </row>
    <row r="22" spans="1:40" s="40" customFormat="1" ht="17.25">
      <c r="A22" s="94"/>
      <c r="B22" s="39"/>
      <c r="C22" s="39"/>
      <c r="D22" s="39"/>
      <c r="E22" s="39"/>
      <c r="F22" s="39"/>
      <c r="G22" s="41"/>
      <c r="H22" s="39"/>
      <c r="I22" s="39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</row>
    <row r="23" spans="1:40" ht="21">
      <c r="A23" s="61"/>
      <c r="G23" s="115"/>
      <c r="I23" s="400"/>
      <c r="J23" s="400"/>
      <c r="K23" s="400"/>
      <c r="L23" s="400"/>
      <c r="AN23" s="115"/>
    </row>
    <row r="24" spans="1:40" s="42" customFormat="1" ht="18">
      <c r="A24" s="61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</row>
  </sheetData>
  <sheetProtection/>
  <mergeCells count="38">
    <mergeCell ref="D5:O5"/>
    <mergeCell ref="X13:Z13"/>
    <mergeCell ref="S13:W13"/>
    <mergeCell ref="AA13:AC13"/>
    <mergeCell ref="AI13:AJ13"/>
    <mergeCell ref="J11:R11"/>
    <mergeCell ref="J10:R10"/>
    <mergeCell ref="K12:K14"/>
    <mergeCell ref="J9:R9"/>
    <mergeCell ref="L12:Q12"/>
    <mergeCell ref="A6:B6"/>
    <mergeCell ref="D12:D14"/>
    <mergeCell ref="J12:J14"/>
    <mergeCell ref="A9:A15"/>
    <mergeCell ref="B9:B15"/>
    <mergeCell ref="A7:B7"/>
    <mergeCell ref="G10:G14"/>
    <mergeCell ref="H10:H14"/>
    <mergeCell ref="F12:F14"/>
    <mergeCell ref="D9:G9"/>
    <mergeCell ref="L13:L14"/>
    <mergeCell ref="M13:P13"/>
    <mergeCell ref="I12:I14"/>
    <mergeCell ref="D10:F10"/>
    <mergeCell ref="E12:E14"/>
    <mergeCell ref="AH12:AK12"/>
    <mergeCell ref="V12:AC12"/>
    <mergeCell ref="D11:F11"/>
    <mergeCell ref="C12:C14"/>
    <mergeCell ref="M2:P2"/>
    <mergeCell ref="M3:P3"/>
    <mergeCell ref="AE11:AM11"/>
    <mergeCell ref="T9:AD9"/>
    <mergeCell ref="AE9:AN9"/>
    <mergeCell ref="T10:AD10"/>
    <mergeCell ref="AE10:AM10"/>
    <mergeCell ref="T11:AD11"/>
    <mergeCell ref="AN10:AN15"/>
  </mergeCells>
  <printOptions horizontalCentered="1"/>
  <pageMargins left="0.11811023622047245" right="0" top="0.8267716535433072" bottom="0.15748031496062992" header="0" footer="0.15748031496062992"/>
  <pageSetup horizontalDpi="600" verticalDpi="600" orientation="landscape" paperSize="9" scale="48" r:id="rId1"/>
  <headerFooter alignWithMargins="0">
    <oddFooter>&amp;C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6"/>
  </sheetPr>
  <dimension ref="A1:K557"/>
  <sheetViews>
    <sheetView showZeros="0" view="pageBreakPreview" zoomScale="75" zoomScaleNormal="75" zoomScaleSheetLayoutView="75" zoomScalePageLayoutView="0" workbookViewId="0" topLeftCell="A1">
      <selection activeCell="A2" sqref="A2"/>
    </sheetView>
  </sheetViews>
  <sheetFormatPr defaultColWidth="9.00390625" defaultRowHeight="12.75"/>
  <cols>
    <col min="1" max="1" width="16.375" style="0" customWidth="1"/>
    <col min="2" max="2" width="17.625" style="6" customWidth="1"/>
    <col min="3" max="3" width="15.50390625" style="0" customWidth="1"/>
    <col min="4" max="4" width="69.125" style="0" customWidth="1"/>
    <col min="5" max="5" width="79.00390625" style="0" customWidth="1"/>
    <col min="6" max="6" width="17.125" style="0" customWidth="1"/>
    <col min="7" max="8" width="15.625" style="0" customWidth="1"/>
    <col min="9" max="9" width="20.625" style="0" customWidth="1"/>
    <col min="10" max="10" width="17.375" style="0" customWidth="1"/>
  </cols>
  <sheetData>
    <row r="1" spans="2:7" s="13" customFormat="1" ht="12.75">
      <c r="B1" s="12"/>
      <c r="G1" s="13" t="s">
        <v>18</v>
      </c>
    </row>
    <row r="2" spans="2:10" s="13" customFormat="1" ht="41.25" customHeight="1">
      <c r="B2" s="112"/>
      <c r="C2" s="113"/>
      <c r="D2" s="113"/>
      <c r="E2" s="113"/>
      <c r="F2" s="113"/>
      <c r="G2" s="538" t="str">
        <f>Доходи!C2</f>
        <v>До проєкту бюджету Бобровицької міської
об’єднаної територіальної громади на 2020 рік
</v>
      </c>
      <c r="H2" s="538"/>
      <c r="I2" s="538"/>
      <c r="J2" s="538"/>
    </row>
    <row r="3" spans="2:10" s="13" customFormat="1" ht="6.75" customHeight="1">
      <c r="B3" s="48"/>
      <c r="C3" s="34"/>
      <c r="D3" s="34"/>
      <c r="E3" s="34"/>
      <c r="F3" s="34"/>
      <c r="G3" s="544">
        <f>Доходи!C3</f>
        <v>0</v>
      </c>
      <c r="H3" s="544"/>
      <c r="I3" s="544"/>
      <c r="J3" s="544"/>
    </row>
    <row r="4" spans="2:10" ht="21.75" customHeight="1">
      <c r="B4" s="543"/>
      <c r="C4" s="543"/>
      <c r="D4" s="543"/>
      <c r="E4" s="543"/>
      <c r="F4" s="543"/>
      <c r="G4" s="543"/>
      <c r="H4" s="543"/>
      <c r="I4" s="543"/>
      <c r="J4" s="543"/>
    </row>
    <row r="5" spans="1:10" ht="60" customHeight="1">
      <c r="A5" s="545" t="s">
        <v>312</v>
      </c>
      <c r="B5" s="545"/>
      <c r="C5" s="545"/>
      <c r="D5" s="545"/>
      <c r="E5" s="545"/>
      <c r="F5" s="545"/>
      <c r="G5" s="545"/>
      <c r="H5" s="545"/>
      <c r="I5" s="545"/>
      <c r="J5" s="545"/>
    </row>
    <row r="6" spans="1:10" ht="24.75" customHeight="1">
      <c r="A6" s="467">
        <v>25521000000</v>
      </c>
      <c r="B6" s="467"/>
      <c r="C6" s="151"/>
      <c r="D6" s="151"/>
      <c r="E6" s="151"/>
      <c r="F6" s="151"/>
      <c r="G6" s="151"/>
      <c r="H6" s="151"/>
      <c r="I6" s="151"/>
      <c r="J6" s="151"/>
    </row>
    <row r="7" spans="1:10" ht="24.75" customHeight="1">
      <c r="A7" s="480" t="s">
        <v>314</v>
      </c>
      <c r="B7" s="480"/>
      <c r="C7" s="151"/>
      <c r="D7" s="151"/>
      <c r="E7" s="151"/>
      <c r="F7" s="151"/>
      <c r="G7" s="151"/>
      <c r="H7" s="151"/>
      <c r="I7" s="151"/>
      <c r="J7" s="151"/>
    </row>
    <row r="8" spans="2:10" ht="13.5" thickBot="1">
      <c r="B8" s="47"/>
      <c r="C8" s="7"/>
      <c r="D8" s="7"/>
      <c r="E8" s="7"/>
      <c r="F8" s="7"/>
      <c r="G8" s="7"/>
      <c r="H8" s="7"/>
      <c r="I8" s="7"/>
      <c r="J8" s="9" t="s">
        <v>44</v>
      </c>
    </row>
    <row r="9" spans="1:10" ht="38.25" customHeight="1">
      <c r="A9" s="490" t="s">
        <v>317</v>
      </c>
      <c r="B9" s="488" t="s">
        <v>318</v>
      </c>
      <c r="C9" s="488" t="s">
        <v>132</v>
      </c>
      <c r="D9" s="546" t="s">
        <v>319</v>
      </c>
      <c r="E9" s="541" t="s">
        <v>328</v>
      </c>
      <c r="F9" s="541" t="s">
        <v>329</v>
      </c>
      <c r="G9" s="541" t="s">
        <v>330</v>
      </c>
      <c r="H9" s="541" t="s">
        <v>331</v>
      </c>
      <c r="I9" s="541" t="s">
        <v>332</v>
      </c>
      <c r="J9" s="539" t="s">
        <v>333</v>
      </c>
    </row>
    <row r="10" spans="1:10" s="196" customFormat="1" ht="86.25" customHeight="1">
      <c r="A10" s="491"/>
      <c r="B10" s="489"/>
      <c r="C10" s="489"/>
      <c r="D10" s="547"/>
      <c r="E10" s="542"/>
      <c r="F10" s="542"/>
      <c r="G10" s="542"/>
      <c r="H10" s="542"/>
      <c r="I10" s="542"/>
      <c r="J10" s="540"/>
    </row>
    <row r="11" spans="1:10" s="201" customFormat="1" ht="12.75" customHeight="1">
      <c r="A11" s="197" t="s">
        <v>32</v>
      </c>
      <c r="B11" s="198" t="s">
        <v>33</v>
      </c>
      <c r="C11" s="198" t="s">
        <v>0</v>
      </c>
      <c r="D11" s="199">
        <v>4</v>
      </c>
      <c r="E11" s="199">
        <v>5</v>
      </c>
      <c r="F11" s="199">
        <v>6</v>
      </c>
      <c r="G11" s="199">
        <v>7</v>
      </c>
      <c r="H11" s="199">
        <v>8</v>
      </c>
      <c r="I11" s="199">
        <v>9</v>
      </c>
      <c r="J11" s="200">
        <v>10</v>
      </c>
    </row>
    <row r="12" spans="1:10" s="137" customFormat="1" ht="29.25" customHeight="1">
      <c r="A12" s="584" t="s">
        <v>2</v>
      </c>
      <c r="B12" s="585"/>
      <c r="C12" s="586"/>
      <c r="D12" s="587" t="s">
        <v>62</v>
      </c>
      <c r="E12" s="574"/>
      <c r="F12" s="133" t="str">
        <f>F13</f>
        <v>Х</v>
      </c>
      <c r="G12" s="133" t="str">
        <f>G13</f>
        <v>Х</v>
      </c>
      <c r="H12" s="133" t="str">
        <f>H13</f>
        <v>Х</v>
      </c>
      <c r="I12" s="133">
        <f>I13</f>
        <v>6155000</v>
      </c>
      <c r="J12" s="135" t="str">
        <f>J13</f>
        <v>Х</v>
      </c>
    </row>
    <row r="13" spans="1:10" s="137" customFormat="1" ht="27.75" customHeight="1">
      <c r="A13" s="588" t="s">
        <v>3</v>
      </c>
      <c r="B13" s="589"/>
      <c r="C13" s="590"/>
      <c r="D13" s="591" t="s">
        <v>62</v>
      </c>
      <c r="E13" s="574"/>
      <c r="F13" s="401" t="str">
        <f>F37</f>
        <v>Х</v>
      </c>
      <c r="G13" s="401" t="str">
        <f>G37</f>
        <v>Х</v>
      </c>
      <c r="H13" s="401" t="str">
        <f>H37</f>
        <v>Х</v>
      </c>
      <c r="I13" s="401">
        <f>I14+I15+I16+I17+I20+I21+I24</f>
        <v>6155000</v>
      </c>
      <c r="J13" s="202" t="str">
        <f>J37</f>
        <v>Х</v>
      </c>
    </row>
    <row r="14" spans="1:10" s="137" customFormat="1" ht="85.5" customHeight="1">
      <c r="A14" s="134" t="s">
        <v>12</v>
      </c>
      <c r="B14" s="122" t="s">
        <v>13</v>
      </c>
      <c r="C14" s="121" t="s">
        <v>25</v>
      </c>
      <c r="D14" s="123" t="s">
        <v>11</v>
      </c>
      <c r="E14" s="203" t="s">
        <v>20</v>
      </c>
      <c r="F14" s="315"/>
      <c r="G14" s="133"/>
      <c r="H14" s="133"/>
      <c r="I14" s="133">
        <v>200000</v>
      </c>
      <c r="J14" s="135"/>
    </row>
    <row r="15" spans="1:10" s="137" customFormat="1" ht="39.75" customHeight="1">
      <c r="A15" s="118" t="s">
        <v>69</v>
      </c>
      <c r="B15" s="121" t="s">
        <v>10</v>
      </c>
      <c r="C15" s="121" t="s">
        <v>45</v>
      </c>
      <c r="D15" s="123" t="s">
        <v>54</v>
      </c>
      <c r="E15" s="203" t="s">
        <v>20</v>
      </c>
      <c r="F15" s="315"/>
      <c r="G15" s="133"/>
      <c r="H15" s="133"/>
      <c r="I15" s="133">
        <v>50000</v>
      </c>
      <c r="J15" s="135"/>
    </row>
    <row r="16" spans="1:10" s="137" customFormat="1" ht="39.75" customHeight="1">
      <c r="A16" s="134" t="s">
        <v>76</v>
      </c>
      <c r="B16" s="121" t="s">
        <v>77</v>
      </c>
      <c r="C16" s="121" t="s">
        <v>74</v>
      </c>
      <c r="D16" s="123" t="s">
        <v>78</v>
      </c>
      <c r="E16" s="203" t="s">
        <v>20</v>
      </c>
      <c r="F16" s="315"/>
      <c r="G16" s="133"/>
      <c r="H16" s="133"/>
      <c r="I16" s="133">
        <v>190000</v>
      </c>
      <c r="J16" s="135"/>
    </row>
    <row r="17" spans="1:10" s="137" customFormat="1" ht="39.75" customHeight="1">
      <c r="A17" s="134" t="s">
        <v>81</v>
      </c>
      <c r="B17" s="122" t="s">
        <v>82</v>
      </c>
      <c r="C17" s="121" t="s">
        <v>83</v>
      </c>
      <c r="D17" s="123" t="s">
        <v>84</v>
      </c>
      <c r="E17" s="203" t="s">
        <v>115</v>
      </c>
      <c r="F17" s="316"/>
      <c r="G17" s="133"/>
      <c r="H17" s="133"/>
      <c r="I17" s="133">
        <f>SUM(I18:I19)</f>
        <v>315000</v>
      </c>
      <c r="J17" s="202"/>
    </row>
    <row r="18" spans="1:10" s="137" customFormat="1" ht="44.25" customHeight="1">
      <c r="A18" s="134"/>
      <c r="B18" s="122"/>
      <c r="C18" s="121"/>
      <c r="D18" s="129"/>
      <c r="E18" s="396" t="s">
        <v>402</v>
      </c>
      <c r="F18" s="316">
        <v>2020</v>
      </c>
      <c r="G18" s="401">
        <v>90000</v>
      </c>
      <c r="H18" s="133"/>
      <c r="I18" s="133">
        <v>90000</v>
      </c>
      <c r="J18" s="402">
        <v>1</v>
      </c>
    </row>
    <row r="19" spans="1:10" s="137" customFormat="1" ht="50.25" customHeight="1">
      <c r="A19" s="134"/>
      <c r="B19" s="122"/>
      <c r="C19" s="121"/>
      <c r="D19" s="123"/>
      <c r="E19" s="203" t="s">
        <v>263</v>
      </c>
      <c r="F19" s="316" t="s">
        <v>356</v>
      </c>
      <c r="G19" s="401">
        <v>225000</v>
      </c>
      <c r="H19" s="133"/>
      <c r="I19" s="133">
        <v>225000</v>
      </c>
      <c r="J19" s="402">
        <v>1</v>
      </c>
    </row>
    <row r="20" spans="1:10" s="137" customFormat="1" ht="42.75" customHeight="1">
      <c r="A20" s="134" t="s">
        <v>85</v>
      </c>
      <c r="B20" s="122" t="s">
        <v>86</v>
      </c>
      <c r="C20" s="121" t="s">
        <v>83</v>
      </c>
      <c r="D20" s="123" t="s">
        <v>87</v>
      </c>
      <c r="E20" s="203" t="s">
        <v>243</v>
      </c>
      <c r="F20" s="316" t="s">
        <v>356</v>
      </c>
      <c r="G20" s="401">
        <v>400000</v>
      </c>
      <c r="H20" s="398">
        <v>0.5</v>
      </c>
      <c r="I20" s="133">
        <v>400000</v>
      </c>
      <c r="J20" s="402">
        <v>1</v>
      </c>
    </row>
    <row r="21" spans="1:10" s="137" customFormat="1" ht="48.75" customHeight="1">
      <c r="A21" s="134" t="s">
        <v>90</v>
      </c>
      <c r="B21" s="122" t="s">
        <v>91</v>
      </c>
      <c r="C21" s="121" t="s">
        <v>92</v>
      </c>
      <c r="D21" s="123" t="s">
        <v>93</v>
      </c>
      <c r="E21" s="203" t="s">
        <v>115</v>
      </c>
      <c r="F21" s="316"/>
      <c r="G21" s="401"/>
      <c r="H21" s="133"/>
      <c r="I21" s="133">
        <f>SUM(I22:I23)</f>
        <v>1000000</v>
      </c>
      <c r="J21" s="202"/>
    </row>
    <row r="22" spans="1:10" s="137" customFormat="1" ht="57" customHeight="1">
      <c r="A22" s="134"/>
      <c r="B22" s="122"/>
      <c r="C22" s="121"/>
      <c r="D22" s="123"/>
      <c r="E22" s="203" t="s">
        <v>405</v>
      </c>
      <c r="F22" s="316">
        <v>2020</v>
      </c>
      <c r="G22" s="401">
        <v>100000</v>
      </c>
      <c r="H22" s="133"/>
      <c r="I22" s="133">
        <v>100000</v>
      </c>
      <c r="J22" s="402">
        <v>1</v>
      </c>
    </row>
    <row r="23" spans="1:10" s="137" customFormat="1" ht="48.75" customHeight="1">
      <c r="A23" s="134"/>
      <c r="B23" s="122"/>
      <c r="C23" s="121"/>
      <c r="D23" s="123"/>
      <c r="E23" s="203" t="s">
        <v>355</v>
      </c>
      <c r="F23" s="316">
        <v>2020</v>
      </c>
      <c r="G23" s="401">
        <v>900000</v>
      </c>
      <c r="H23" s="133"/>
      <c r="I23" s="133">
        <v>900000</v>
      </c>
      <c r="J23" s="402">
        <v>1</v>
      </c>
    </row>
    <row r="24" spans="1:11" s="137" customFormat="1" ht="36" customHeight="1">
      <c r="A24" s="134" t="s">
        <v>55</v>
      </c>
      <c r="B24" s="122" t="s">
        <v>94</v>
      </c>
      <c r="C24" s="121" t="s">
        <v>35</v>
      </c>
      <c r="D24" s="123" t="s">
        <v>95</v>
      </c>
      <c r="E24" s="203" t="s">
        <v>20</v>
      </c>
      <c r="F24" s="316"/>
      <c r="G24" s="133"/>
      <c r="H24" s="133"/>
      <c r="I24" s="133">
        <v>4000000</v>
      </c>
      <c r="J24" s="135"/>
      <c r="K24" s="136"/>
    </row>
    <row r="25" spans="1:10" s="137" customFormat="1" ht="33" customHeight="1">
      <c r="A25" s="584" t="s">
        <v>155</v>
      </c>
      <c r="B25" s="585"/>
      <c r="C25" s="586"/>
      <c r="D25" s="587" t="s">
        <v>156</v>
      </c>
      <c r="E25" s="592"/>
      <c r="F25" s="593" t="s">
        <v>4</v>
      </c>
      <c r="G25" s="593" t="s">
        <v>4</v>
      </c>
      <c r="H25" s="593" t="s">
        <v>4</v>
      </c>
      <c r="I25" s="133">
        <f>I26</f>
        <v>2119266</v>
      </c>
      <c r="J25" s="135">
        <f>J26</f>
        <v>0</v>
      </c>
    </row>
    <row r="26" spans="1:10" s="137" customFormat="1" ht="33" customHeight="1">
      <c r="A26" s="588" t="s">
        <v>157</v>
      </c>
      <c r="B26" s="589"/>
      <c r="C26" s="590"/>
      <c r="D26" s="591" t="s">
        <v>156</v>
      </c>
      <c r="E26" s="592"/>
      <c r="F26" s="401" t="s">
        <v>4</v>
      </c>
      <c r="G26" s="401" t="s">
        <v>4</v>
      </c>
      <c r="H26" s="401" t="s">
        <v>4</v>
      </c>
      <c r="I26" s="133">
        <f>SUM(I27:I30)</f>
        <v>2119266</v>
      </c>
      <c r="J26" s="202">
        <f>J54</f>
        <v>0</v>
      </c>
    </row>
    <row r="27" spans="1:10" s="137" customFormat="1" ht="28.5" customHeight="1">
      <c r="A27" s="134" t="s">
        <v>64</v>
      </c>
      <c r="B27" s="122" t="s">
        <v>24</v>
      </c>
      <c r="C27" s="121" t="s">
        <v>65</v>
      </c>
      <c r="D27" s="123" t="s">
        <v>66</v>
      </c>
      <c r="E27" s="203" t="s">
        <v>20</v>
      </c>
      <c r="F27" s="315"/>
      <c r="G27" s="133"/>
      <c r="H27" s="133"/>
      <c r="I27" s="133">
        <v>150000</v>
      </c>
      <c r="J27" s="135"/>
    </row>
    <row r="28" spans="1:10" s="137" customFormat="1" ht="76.5" customHeight="1">
      <c r="A28" s="118" t="s">
        <v>162</v>
      </c>
      <c r="B28" s="121" t="s">
        <v>163</v>
      </c>
      <c r="C28" s="121" t="s">
        <v>164</v>
      </c>
      <c r="D28" s="123" t="s">
        <v>165</v>
      </c>
      <c r="E28" s="203" t="s">
        <v>20</v>
      </c>
      <c r="F28" s="315"/>
      <c r="G28" s="133"/>
      <c r="H28" s="133"/>
      <c r="I28" s="133">
        <v>260600</v>
      </c>
      <c r="J28" s="135"/>
    </row>
    <row r="29" spans="1:10" s="137" customFormat="1" ht="28.5" customHeight="1">
      <c r="A29" s="118" t="s">
        <v>174</v>
      </c>
      <c r="B29" s="121" t="s">
        <v>354</v>
      </c>
      <c r="C29" s="121" t="s">
        <v>172</v>
      </c>
      <c r="D29" s="123" t="s">
        <v>175</v>
      </c>
      <c r="E29" s="203" t="s">
        <v>20</v>
      </c>
      <c r="F29" s="315"/>
      <c r="G29" s="133"/>
      <c r="H29" s="133"/>
      <c r="I29" s="133">
        <v>30000</v>
      </c>
      <c r="J29" s="135"/>
    </row>
    <row r="30" spans="1:10" s="137" customFormat="1" ht="28.5" customHeight="1">
      <c r="A30" s="118" t="s">
        <v>180</v>
      </c>
      <c r="B30" s="121" t="s">
        <v>205</v>
      </c>
      <c r="C30" s="121" t="s">
        <v>83</v>
      </c>
      <c r="D30" s="123" t="s">
        <v>181</v>
      </c>
      <c r="E30" s="203" t="s">
        <v>115</v>
      </c>
      <c r="F30" s="317"/>
      <c r="G30" s="204"/>
      <c r="H30" s="204"/>
      <c r="I30" s="133">
        <f>SUM(I31:I33)</f>
        <v>1678666</v>
      </c>
      <c r="J30" s="205"/>
    </row>
    <row r="31" spans="1:10" s="137" customFormat="1" ht="87.75" customHeight="1">
      <c r="A31" s="118"/>
      <c r="B31" s="121"/>
      <c r="C31" s="121"/>
      <c r="D31" s="123"/>
      <c r="E31" s="203" t="s">
        <v>401</v>
      </c>
      <c r="F31" s="317" t="s">
        <v>403</v>
      </c>
      <c r="G31" s="397">
        <v>7893328</v>
      </c>
      <c r="H31" s="204"/>
      <c r="I31" s="133">
        <v>1578666</v>
      </c>
      <c r="J31" s="402">
        <v>1</v>
      </c>
    </row>
    <row r="32" spans="1:10" s="137" customFormat="1" ht="56.25" customHeight="1">
      <c r="A32" s="118"/>
      <c r="B32" s="121"/>
      <c r="C32" s="121"/>
      <c r="D32" s="129"/>
      <c r="E32" s="203" t="s">
        <v>404</v>
      </c>
      <c r="F32" s="317" t="s">
        <v>403</v>
      </c>
      <c r="G32" s="397">
        <v>60000</v>
      </c>
      <c r="H32" s="398">
        <v>0</v>
      </c>
      <c r="I32" s="133">
        <v>60000</v>
      </c>
      <c r="J32" s="402">
        <v>1</v>
      </c>
    </row>
    <row r="33" spans="1:10" s="137" customFormat="1" ht="56.25" customHeight="1">
      <c r="A33" s="118"/>
      <c r="B33" s="121"/>
      <c r="C33" s="121"/>
      <c r="D33" s="129"/>
      <c r="E33" s="203" t="s">
        <v>406</v>
      </c>
      <c r="F33" s="317" t="s">
        <v>403</v>
      </c>
      <c r="G33" s="397">
        <v>40000</v>
      </c>
      <c r="H33" s="398">
        <v>0</v>
      </c>
      <c r="I33" s="133">
        <v>40000</v>
      </c>
      <c r="J33" s="402">
        <v>1</v>
      </c>
    </row>
    <row r="34" spans="1:10" s="137" customFormat="1" ht="32.25" customHeight="1">
      <c r="A34" s="584" t="s">
        <v>206</v>
      </c>
      <c r="B34" s="585"/>
      <c r="C34" s="586"/>
      <c r="D34" s="587" t="s">
        <v>182</v>
      </c>
      <c r="E34" s="592"/>
      <c r="F34" s="593" t="s">
        <v>4</v>
      </c>
      <c r="G34" s="593" t="s">
        <v>4</v>
      </c>
      <c r="H34" s="593" t="s">
        <v>4</v>
      </c>
      <c r="I34" s="133">
        <f>I35</f>
        <v>10000</v>
      </c>
      <c r="J34" s="135">
        <f>J35</f>
        <v>0</v>
      </c>
    </row>
    <row r="35" spans="1:10" s="137" customFormat="1" ht="32.25" customHeight="1">
      <c r="A35" s="588" t="s">
        <v>207</v>
      </c>
      <c r="B35" s="589"/>
      <c r="C35" s="590"/>
      <c r="D35" s="591" t="s">
        <v>182</v>
      </c>
      <c r="E35" s="592"/>
      <c r="F35" s="401" t="s">
        <v>4</v>
      </c>
      <c r="G35" s="401" t="s">
        <v>4</v>
      </c>
      <c r="H35" s="401" t="s">
        <v>4</v>
      </c>
      <c r="I35" s="401">
        <f>I36</f>
        <v>10000</v>
      </c>
      <c r="J35" s="202">
        <f>J59</f>
        <v>0</v>
      </c>
    </row>
    <row r="36" spans="1:10" s="137" customFormat="1" ht="58.5" customHeight="1">
      <c r="A36" s="118" t="s">
        <v>183</v>
      </c>
      <c r="B36" s="121" t="s">
        <v>159</v>
      </c>
      <c r="C36" s="121" t="s">
        <v>25</v>
      </c>
      <c r="D36" s="123" t="s">
        <v>160</v>
      </c>
      <c r="E36" s="203" t="s">
        <v>20</v>
      </c>
      <c r="F36" s="315"/>
      <c r="G36" s="133"/>
      <c r="H36" s="133"/>
      <c r="I36" s="133">
        <v>10000</v>
      </c>
      <c r="J36" s="135"/>
    </row>
    <row r="37" spans="1:10" ht="48" customHeight="1" thickBot="1">
      <c r="A37" s="93" t="s">
        <v>4</v>
      </c>
      <c r="B37" s="99" t="s">
        <v>4</v>
      </c>
      <c r="C37" s="99" t="s">
        <v>4</v>
      </c>
      <c r="D37" s="100" t="s">
        <v>120</v>
      </c>
      <c r="E37" s="99" t="s">
        <v>4</v>
      </c>
      <c r="F37" s="99" t="s">
        <v>4</v>
      </c>
      <c r="G37" s="99" t="s">
        <v>4</v>
      </c>
      <c r="H37" s="99" t="s">
        <v>4</v>
      </c>
      <c r="I37" s="64">
        <f>I12+I25+I34</f>
        <v>8284266</v>
      </c>
      <c r="J37" s="101" t="s">
        <v>4</v>
      </c>
    </row>
    <row r="38" spans="6:10" ht="12.75">
      <c r="F38" s="8"/>
      <c r="G38" s="8"/>
      <c r="H38" s="8"/>
      <c r="I38" s="8"/>
      <c r="J38" s="8"/>
    </row>
    <row r="39" spans="6:9" ht="12.75">
      <c r="F39" s="8"/>
      <c r="G39" s="8"/>
      <c r="H39" s="8"/>
      <c r="I39" s="8"/>
    </row>
    <row r="40" spans="2:10" s="35" customFormat="1" ht="22.5" customHeight="1">
      <c r="B40" s="49"/>
      <c r="D40" s="45"/>
      <c r="F40" s="46"/>
      <c r="G40" s="44"/>
      <c r="H40" s="44"/>
      <c r="I40" s="314"/>
      <c r="J40" s="46"/>
    </row>
    <row r="41" spans="6:10" ht="12.75">
      <c r="F41" s="8"/>
      <c r="G41" s="8"/>
      <c r="H41" s="8"/>
      <c r="I41" s="8"/>
      <c r="J41" s="11"/>
    </row>
    <row r="42" spans="6:10" ht="12.75">
      <c r="F42" s="8"/>
      <c r="G42" s="8"/>
      <c r="H42" s="8"/>
      <c r="I42" s="8"/>
      <c r="J42" s="8"/>
    </row>
    <row r="43" spans="6:10" ht="12.75">
      <c r="F43" s="8"/>
      <c r="G43" s="8"/>
      <c r="H43" s="8"/>
      <c r="I43" s="8"/>
      <c r="J43" s="8"/>
    </row>
    <row r="44" spans="6:10" ht="12.75">
      <c r="F44" s="8"/>
      <c r="G44" s="8"/>
      <c r="H44" s="8"/>
      <c r="I44" s="8"/>
      <c r="J44" s="8"/>
    </row>
    <row r="45" spans="6:10" ht="12.75">
      <c r="F45" s="8"/>
      <c r="G45" s="8"/>
      <c r="H45" s="8"/>
      <c r="I45" s="8"/>
      <c r="J45" s="8"/>
    </row>
    <row r="46" spans="6:10" ht="12.75">
      <c r="F46" s="8"/>
      <c r="G46" s="8"/>
      <c r="H46" s="8"/>
      <c r="I46" s="8"/>
      <c r="J46" s="8"/>
    </row>
    <row r="47" spans="6:10" ht="12.75">
      <c r="F47" s="8"/>
      <c r="G47" s="8"/>
      <c r="H47" s="8"/>
      <c r="I47" s="8"/>
      <c r="J47" s="8"/>
    </row>
    <row r="48" spans="6:10" ht="12.75">
      <c r="F48" s="8"/>
      <c r="G48" s="8"/>
      <c r="H48" s="8"/>
      <c r="I48" s="8"/>
      <c r="J48" s="8"/>
    </row>
    <row r="49" spans="6:10" ht="12.75">
      <c r="F49" s="8"/>
      <c r="G49" s="8"/>
      <c r="H49" s="8"/>
      <c r="I49" s="8"/>
      <c r="J49" s="8"/>
    </row>
    <row r="50" spans="6:10" ht="12.75">
      <c r="F50" s="8"/>
      <c r="G50" s="8"/>
      <c r="H50" s="8"/>
      <c r="I50" s="8"/>
      <c r="J50" s="8"/>
    </row>
    <row r="51" spans="6:10" ht="12.75">
      <c r="F51" s="8"/>
      <c r="G51" s="8"/>
      <c r="H51" s="8"/>
      <c r="I51" s="8"/>
      <c r="J51" s="8"/>
    </row>
    <row r="52" spans="6:10" ht="12.75">
      <c r="F52" s="8"/>
      <c r="G52" s="8"/>
      <c r="H52" s="8"/>
      <c r="I52" s="8"/>
      <c r="J52" s="8"/>
    </row>
    <row r="53" spans="6:10" ht="12.75">
      <c r="F53" s="8"/>
      <c r="G53" s="8"/>
      <c r="H53" s="8"/>
      <c r="I53" s="8"/>
      <c r="J53" s="8"/>
    </row>
    <row r="54" spans="6:10" ht="12.75">
      <c r="F54" s="8"/>
      <c r="G54" s="8"/>
      <c r="H54" s="8"/>
      <c r="I54" s="8"/>
      <c r="J54" s="8"/>
    </row>
    <row r="55" spans="6:10" ht="12.75">
      <c r="F55" s="8"/>
      <c r="G55" s="8"/>
      <c r="H55" s="8"/>
      <c r="I55" s="8"/>
      <c r="J55" s="8"/>
    </row>
    <row r="56" spans="6:10" ht="12.75">
      <c r="F56" s="8"/>
      <c r="G56" s="8"/>
      <c r="H56" s="8"/>
      <c r="I56" s="8"/>
      <c r="J56" s="8"/>
    </row>
    <row r="57" spans="6:10" ht="12.75">
      <c r="F57" s="8"/>
      <c r="G57" s="8"/>
      <c r="H57" s="8"/>
      <c r="I57" s="8"/>
      <c r="J57" s="8"/>
    </row>
    <row r="58" spans="6:10" ht="12.75">
      <c r="F58" s="8"/>
      <c r="G58" s="8"/>
      <c r="H58" s="8"/>
      <c r="I58" s="8"/>
      <c r="J58" s="8"/>
    </row>
    <row r="59" spans="6:10" ht="12.75">
      <c r="F59" s="8"/>
      <c r="G59" s="8"/>
      <c r="H59" s="8"/>
      <c r="I59" s="8"/>
      <c r="J59" s="8"/>
    </row>
    <row r="60" spans="6:10" ht="12.75">
      <c r="F60" s="8"/>
      <c r="G60" s="8"/>
      <c r="H60" s="8"/>
      <c r="I60" s="8"/>
      <c r="J60" s="8"/>
    </row>
    <row r="61" spans="6:10" ht="12.75">
      <c r="F61" s="8"/>
      <c r="G61" s="8"/>
      <c r="H61" s="8"/>
      <c r="I61" s="8"/>
      <c r="J61" s="8"/>
    </row>
    <row r="62" spans="6:10" ht="12.75">
      <c r="F62" s="8"/>
      <c r="G62" s="8"/>
      <c r="H62" s="8"/>
      <c r="I62" s="8"/>
      <c r="J62" s="8"/>
    </row>
    <row r="63" spans="6:10" ht="12.75">
      <c r="F63" s="8"/>
      <c r="G63" s="8"/>
      <c r="H63" s="8"/>
      <c r="I63" s="8"/>
      <c r="J63" s="8"/>
    </row>
    <row r="64" spans="6:10" ht="12.75">
      <c r="F64" s="8"/>
      <c r="G64" s="8"/>
      <c r="H64" s="8"/>
      <c r="I64" s="8"/>
      <c r="J64" s="8"/>
    </row>
    <row r="65" spans="6:10" ht="12.75">
      <c r="F65" s="8"/>
      <c r="G65" s="8"/>
      <c r="H65" s="8"/>
      <c r="I65" s="8"/>
      <c r="J65" s="8"/>
    </row>
    <row r="66" spans="6:10" ht="12.75">
      <c r="F66" s="8"/>
      <c r="G66" s="8"/>
      <c r="H66" s="8"/>
      <c r="I66" s="8"/>
      <c r="J66" s="8"/>
    </row>
    <row r="67" spans="6:10" ht="12.75">
      <c r="F67" s="8"/>
      <c r="G67" s="8"/>
      <c r="H67" s="8"/>
      <c r="I67" s="8"/>
      <c r="J67" s="8"/>
    </row>
    <row r="68" spans="6:10" ht="12.75">
      <c r="F68" s="8"/>
      <c r="G68" s="8"/>
      <c r="H68" s="8"/>
      <c r="I68" s="8"/>
      <c r="J68" s="8"/>
    </row>
    <row r="69" spans="6:10" ht="12.75">
      <c r="F69" s="8"/>
      <c r="G69" s="8"/>
      <c r="H69" s="8"/>
      <c r="I69" s="8"/>
      <c r="J69" s="8"/>
    </row>
    <row r="70" spans="6:10" ht="12.75">
      <c r="F70" s="8"/>
      <c r="G70" s="8"/>
      <c r="H70" s="8"/>
      <c r="I70" s="8"/>
      <c r="J70" s="8"/>
    </row>
    <row r="71" spans="6:10" ht="12.75">
      <c r="F71" s="8"/>
      <c r="G71" s="8"/>
      <c r="H71" s="8"/>
      <c r="I71" s="8"/>
      <c r="J71" s="8"/>
    </row>
    <row r="72" spans="6:10" ht="12.75">
      <c r="F72" s="8"/>
      <c r="G72" s="8"/>
      <c r="H72" s="8"/>
      <c r="I72" s="8"/>
      <c r="J72" s="8"/>
    </row>
    <row r="73" spans="6:10" ht="12.75">
      <c r="F73" s="8"/>
      <c r="G73" s="8"/>
      <c r="H73" s="8"/>
      <c r="I73" s="8"/>
      <c r="J73" s="8"/>
    </row>
    <row r="74" spans="6:10" ht="12.75">
      <c r="F74" s="8"/>
      <c r="G74" s="8"/>
      <c r="H74" s="8"/>
      <c r="I74" s="8"/>
      <c r="J74" s="8"/>
    </row>
    <row r="75" spans="6:10" ht="12.75">
      <c r="F75" s="8"/>
      <c r="G75" s="8"/>
      <c r="H75" s="8"/>
      <c r="I75" s="8"/>
      <c r="J75" s="8"/>
    </row>
    <row r="76" spans="6:10" ht="12.75">
      <c r="F76" s="8"/>
      <c r="G76" s="8"/>
      <c r="H76" s="8"/>
      <c r="I76" s="8"/>
      <c r="J76" s="8"/>
    </row>
    <row r="77" spans="6:10" ht="12.75">
      <c r="F77" s="8"/>
      <c r="G77" s="8"/>
      <c r="H77" s="8"/>
      <c r="I77" s="8"/>
      <c r="J77" s="8"/>
    </row>
    <row r="78" spans="6:10" ht="12.75">
      <c r="F78" s="8"/>
      <c r="G78" s="8"/>
      <c r="H78" s="8"/>
      <c r="I78" s="8"/>
      <c r="J78" s="8"/>
    </row>
    <row r="79" spans="6:10" ht="12.75">
      <c r="F79" s="8"/>
      <c r="G79" s="8"/>
      <c r="H79" s="8"/>
      <c r="I79" s="8"/>
      <c r="J79" s="8"/>
    </row>
    <row r="80" spans="6:10" ht="12.75">
      <c r="F80" s="8"/>
      <c r="G80" s="8"/>
      <c r="H80" s="8"/>
      <c r="I80" s="8"/>
      <c r="J80" s="8"/>
    </row>
    <row r="81" spans="6:10" ht="12.75">
      <c r="F81" s="8"/>
      <c r="G81" s="8"/>
      <c r="H81" s="8"/>
      <c r="I81" s="8"/>
      <c r="J81" s="8"/>
    </row>
    <row r="82" spans="6:10" ht="12.75">
      <c r="F82" s="8"/>
      <c r="G82" s="8"/>
      <c r="H82" s="8"/>
      <c r="I82" s="8"/>
      <c r="J82" s="8"/>
    </row>
    <row r="83" spans="6:10" ht="12.75">
      <c r="F83" s="8"/>
      <c r="G83" s="8"/>
      <c r="H83" s="8"/>
      <c r="I83" s="8"/>
      <c r="J83" s="8"/>
    </row>
    <row r="84" spans="6:10" ht="12.75">
      <c r="F84" s="8"/>
      <c r="G84" s="8"/>
      <c r="H84" s="8"/>
      <c r="I84" s="8"/>
      <c r="J84" s="8"/>
    </row>
    <row r="85" spans="6:10" ht="12.75">
      <c r="F85" s="8"/>
      <c r="G85" s="8"/>
      <c r="H85" s="8"/>
      <c r="I85" s="8"/>
      <c r="J85" s="8"/>
    </row>
    <row r="86" spans="6:10" ht="12.75">
      <c r="F86" s="8"/>
      <c r="G86" s="8"/>
      <c r="H86" s="8"/>
      <c r="I86" s="8"/>
      <c r="J86" s="8"/>
    </row>
    <row r="87" spans="6:10" ht="12.75">
      <c r="F87" s="8"/>
      <c r="G87" s="8"/>
      <c r="H87" s="8"/>
      <c r="I87" s="8"/>
      <c r="J87" s="8"/>
    </row>
    <row r="88" spans="6:10" ht="12.75">
      <c r="F88" s="8"/>
      <c r="G88" s="8"/>
      <c r="H88" s="8"/>
      <c r="I88" s="8"/>
      <c r="J88" s="8"/>
    </row>
    <row r="89" spans="6:10" ht="12.75">
      <c r="F89" s="8"/>
      <c r="G89" s="8"/>
      <c r="H89" s="8"/>
      <c r="I89" s="8"/>
      <c r="J89" s="8"/>
    </row>
    <row r="90" spans="6:10" ht="12.75">
      <c r="F90" s="8"/>
      <c r="G90" s="8"/>
      <c r="H90" s="8"/>
      <c r="I90" s="8"/>
      <c r="J90" s="8"/>
    </row>
    <row r="91" spans="6:10" ht="12.75">
      <c r="F91" s="8"/>
      <c r="G91" s="8"/>
      <c r="H91" s="8"/>
      <c r="I91" s="8"/>
      <c r="J91" s="8"/>
    </row>
    <row r="92" spans="6:10" ht="12.75">
      <c r="F92" s="8"/>
      <c r="G92" s="8"/>
      <c r="H92" s="8"/>
      <c r="I92" s="8"/>
      <c r="J92" s="8"/>
    </row>
    <row r="93" spans="6:10" ht="12.75">
      <c r="F93" s="8"/>
      <c r="G93" s="8"/>
      <c r="H93" s="8"/>
      <c r="I93" s="8"/>
      <c r="J93" s="8"/>
    </row>
    <row r="94" spans="6:10" ht="12.75">
      <c r="F94" s="8"/>
      <c r="G94" s="8"/>
      <c r="H94" s="8"/>
      <c r="I94" s="8"/>
      <c r="J94" s="8"/>
    </row>
    <row r="95" spans="6:10" ht="12.75">
      <c r="F95" s="8"/>
      <c r="G95" s="8"/>
      <c r="H95" s="8"/>
      <c r="I95" s="8"/>
      <c r="J95" s="8"/>
    </row>
    <row r="96" spans="6:10" ht="12.75">
      <c r="F96" s="8"/>
      <c r="G96" s="8"/>
      <c r="H96" s="8"/>
      <c r="I96" s="8"/>
      <c r="J96" s="8"/>
    </row>
    <row r="97" spans="6:10" ht="12.75">
      <c r="F97" s="8"/>
      <c r="G97" s="8"/>
      <c r="H97" s="8"/>
      <c r="I97" s="8"/>
      <c r="J97" s="8"/>
    </row>
    <row r="98" spans="6:10" ht="12.75">
      <c r="F98" s="8"/>
      <c r="G98" s="8"/>
      <c r="H98" s="8"/>
      <c r="I98" s="8"/>
      <c r="J98" s="8"/>
    </row>
    <row r="99" spans="6:10" ht="12.75">
      <c r="F99" s="8"/>
      <c r="G99" s="8"/>
      <c r="H99" s="8"/>
      <c r="I99" s="8"/>
      <c r="J99" s="8"/>
    </row>
    <row r="100" spans="6:10" ht="12.75">
      <c r="F100" s="8"/>
      <c r="G100" s="8"/>
      <c r="H100" s="8"/>
      <c r="I100" s="8"/>
      <c r="J100" s="8"/>
    </row>
    <row r="101" spans="6:10" ht="12.75">
      <c r="F101" s="8"/>
      <c r="G101" s="8"/>
      <c r="H101" s="8"/>
      <c r="I101" s="8"/>
      <c r="J101" s="8"/>
    </row>
    <row r="102" spans="6:10" ht="12.75">
      <c r="F102" s="8"/>
      <c r="G102" s="8"/>
      <c r="H102" s="8"/>
      <c r="I102" s="8"/>
      <c r="J102" s="8"/>
    </row>
    <row r="103" spans="6:10" ht="12.75">
      <c r="F103" s="8"/>
      <c r="G103" s="8"/>
      <c r="H103" s="8"/>
      <c r="I103" s="8"/>
      <c r="J103" s="8"/>
    </row>
    <row r="104" spans="6:10" ht="12.75">
      <c r="F104" s="8"/>
      <c r="G104" s="8"/>
      <c r="H104" s="8"/>
      <c r="I104" s="8"/>
      <c r="J104" s="8"/>
    </row>
    <row r="105" spans="6:10" ht="12.75">
      <c r="F105" s="8"/>
      <c r="G105" s="8"/>
      <c r="H105" s="8"/>
      <c r="I105" s="8"/>
      <c r="J105" s="8"/>
    </row>
    <row r="106" spans="6:10" ht="12.75">
      <c r="F106" s="8"/>
      <c r="G106" s="8"/>
      <c r="H106" s="8"/>
      <c r="I106" s="8"/>
      <c r="J106" s="8"/>
    </row>
    <row r="107" spans="6:10" ht="12.75">
      <c r="F107" s="8"/>
      <c r="G107" s="8"/>
      <c r="H107" s="8"/>
      <c r="I107" s="8"/>
      <c r="J107" s="8"/>
    </row>
    <row r="108" spans="6:10" ht="12.75">
      <c r="F108" s="8"/>
      <c r="G108" s="8"/>
      <c r="H108" s="8"/>
      <c r="I108" s="8"/>
      <c r="J108" s="8"/>
    </row>
    <row r="109" spans="6:10" ht="12.75">
      <c r="F109" s="8"/>
      <c r="G109" s="8"/>
      <c r="H109" s="8"/>
      <c r="I109" s="8"/>
      <c r="J109" s="8"/>
    </row>
    <row r="110" spans="6:10" ht="12.75">
      <c r="F110" s="8"/>
      <c r="G110" s="8"/>
      <c r="H110" s="8"/>
      <c r="I110" s="8"/>
      <c r="J110" s="8"/>
    </row>
    <row r="111" spans="6:10" ht="12.75">
      <c r="F111" s="8"/>
      <c r="G111" s="8"/>
      <c r="H111" s="8"/>
      <c r="I111" s="8"/>
      <c r="J111" s="8"/>
    </row>
    <row r="112" spans="6:10" ht="12.75">
      <c r="F112" s="8"/>
      <c r="G112" s="8"/>
      <c r="H112" s="8"/>
      <c r="I112" s="8"/>
      <c r="J112" s="8"/>
    </row>
    <row r="113" spans="6:10" ht="12.75">
      <c r="F113" s="8"/>
      <c r="G113" s="8"/>
      <c r="H113" s="8"/>
      <c r="I113" s="8"/>
      <c r="J113" s="8"/>
    </row>
    <row r="114" spans="6:10" ht="12.75">
      <c r="F114" s="8"/>
      <c r="G114" s="8"/>
      <c r="H114" s="8"/>
      <c r="I114" s="8"/>
      <c r="J114" s="8"/>
    </row>
    <row r="115" spans="6:10" ht="12.75">
      <c r="F115" s="8"/>
      <c r="G115" s="8"/>
      <c r="H115" s="8"/>
      <c r="I115" s="8"/>
      <c r="J115" s="8"/>
    </row>
    <row r="116" spans="6:10" ht="12.75">
      <c r="F116" s="8"/>
      <c r="G116" s="8"/>
      <c r="H116" s="8"/>
      <c r="I116" s="8"/>
      <c r="J116" s="8"/>
    </row>
    <row r="117" spans="6:10" ht="12.75">
      <c r="F117" s="8"/>
      <c r="G117" s="8"/>
      <c r="H117" s="8"/>
      <c r="I117" s="8"/>
      <c r="J117" s="8"/>
    </row>
    <row r="118" spans="6:10" ht="12.75">
      <c r="F118" s="8"/>
      <c r="G118" s="8"/>
      <c r="H118" s="8"/>
      <c r="I118" s="8"/>
      <c r="J118" s="8"/>
    </row>
    <row r="119" spans="6:10" ht="12.75">
      <c r="F119" s="8"/>
      <c r="G119" s="8"/>
      <c r="H119" s="8"/>
      <c r="I119" s="8"/>
      <c r="J119" s="8"/>
    </row>
    <row r="120" spans="6:10" ht="12.75">
      <c r="F120" s="8"/>
      <c r="G120" s="8"/>
      <c r="H120" s="8"/>
      <c r="I120" s="8"/>
      <c r="J120" s="8"/>
    </row>
    <row r="121" spans="6:10" ht="12.75">
      <c r="F121" s="8"/>
      <c r="G121" s="8"/>
      <c r="H121" s="8"/>
      <c r="I121" s="8"/>
      <c r="J121" s="8"/>
    </row>
    <row r="122" spans="6:10" ht="12.75">
      <c r="F122" s="8"/>
      <c r="G122" s="8"/>
      <c r="H122" s="8"/>
      <c r="I122" s="8"/>
      <c r="J122" s="8"/>
    </row>
    <row r="123" spans="6:10" ht="12.75">
      <c r="F123" s="8"/>
      <c r="G123" s="8"/>
      <c r="H123" s="8"/>
      <c r="I123" s="8"/>
      <c r="J123" s="8"/>
    </row>
    <row r="124" spans="6:10" ht="12.75">
      <c r="F124" s="8"/>
      <c r="G124" s="8"/>
      <c r="H124" s="8"/>
      <c r="I124" s="8"/>
      <c r="J124" s="8"/>
    </row>
    <row r="125" spans="6:10" ht="12.75">
      <c r="F125" s="8"/>
      <c r="G125" s="8"/>
      <c r="H125" s="8"/>
      <c r="I125" s="8"/>
      <c r="J125" s="8"/>
    </row>
    <row r="126" spans="6:10" ht="12.75">
      <c r="F126" s="8"/>
      <c r="G126" s="8"/>
      <c r="H126" s="8"/>
      <c r="I126" s="8"/>
      <c r="J126" s="8"/>
    </row>
    <row r="127" spans="6:10" ht="12.75">
      <c r="F127" s="8"/>
      <c r="G127" s="8"/>
      <c r="H127" s="8"/>
      <c r="I127" s="8"/>
      <c r="J127" s="8"/>
    </row>
    <row r="128" spans="6:10" ht="12.75">
      <c r="F128" s="8"/>
      <c r="G128" s="8"/>
      <c r="H128" s="8"/>
      <c r="I128" s="8"/>
      <c r="J128" s="8"/>
    </row>
    <row r="129" spans="6:10" ht="12.75">
      <c r="F129" s="8"/>
      <c r="G129" s="8"/>
      <c r="H129" s="8"/>
      <c r="I129" s="8"/>
      <c r="J129" s="8"/>
    </row>
    <row r="130" spans="6:10" ht="12.75">
      <c r="F130" s="8"/>
      <c r="G130" s="8"/>
      <c r="H130" s="8"/>
      <c r="I130" s="8"/>
      <c r="J130" s="8"/>
    </row>
    <row r="131" spans="6:10" ht="12.75">
      <c r="F131" s="8"/>
      <c r="G131" s="8"/>
      <c r="H131" s="8"/>
      <c r="I131" s="8"/>
      <c r="J131" s="8"/>
    </row>
    <row r="132" spans="6:10" ht="12.75">
      <c r="F132" s="8"/>
      <c r="G132" s="8"/>
      <c r="H132" s="8"/>
      <c r="I132" s="8"/>
      <c r="J132" s="8"/>
    </row>
    <row r="133" spans="6:10" ht="12.75">
      <c r="F133" s="8"/>
      <c r="G133" s="8"/>
      <c r="H133" s="8"/>
      <c r="I133" s="8"/>
      <c r="J133" s="8"/>
    </row>
    <row r="134" spans="6:10" ht="12.75">
      <c r="F134" s="8"/>
      <c r="G134" s="8"/>
      <c r="H134" s="8"/>
      <c r="I134" s="8"/>
      <c r="J134" s="8"/>
    </row>
    <row r="135" spans="6:10" ht="12.75">
      <c r="F135" s="8"/>
      <c r="G135" s="8"/>
      <c r="H135" s="8"/>
      <c r="I135" s="8"/>
      <c r="J135" s="8"/>
    </row>
    <row r="136" spans="6:10" ht="12.75">
      <c r="F136" s="8"/>
      <c r="G136" s="8"/>
      <c r="H136" s="8"/>
      <c r="I136" s="8"/>
      <c r="J136" s="8"/>
    </row>
    <row r="137" spans="6:10" ht="12.75">
      <c r="F137" s="8"/>
      <c r="G137" s="8"/>
      <c r="H137" s="8"/>
      <c r="I137" s="8"/>
      <c r="J137" s="8"/>
    </row>
    <row r="138" spans="6:10" ht="12.75">
      <c r="F138" s="8"/>
      <c r="G138" s="8"/>
      <c r="H138" s="8"/>
      <c r="I138" s="8"/>
      <c r="J138" s="8"/>
    </row>
    <row r="139" spans="6:10" ht="12.75">
      <c r="F139" s="8"/>
      <c r="G139" s="8"/>
      <c r="H139" s="8"/>
      <c r="I139" s="8"/>
      <c r="J139" s="8"/>
    </row>
    <row r="140" spans="6:10" ht="12.75">
      <c r="F140" s="8"/>
      <c r="G140" s="8"/>
      <c r="H140" s="8"/>
      <c r="I140" s="8"/>
      <c r="J140" s="8"/>
    </row>
    <row r="141" spans="6:10" ht="12.75">
      <c r="F141" s="8"/>
      <c r="G141" s="8"/>
      <c r="H141" s="8"/>
      <c r="I141" s="8"/>
      <c r="J141" s="8"/>
    </row>
    <row r="142" spans="6:10" ht="12.75">
      <c r="F142" s="8"/>
      <c r="G142" s="8"/>
      <c r="H142" s="8"/>
      <c r="I142" s="8"/>
      <c r="J142" s="8"/>
    </row>
    <row r="143" spans="6:10" ht="12.75">
      <c r="F143" s="8"/>
      <c r="G143" s="8"/>
      <c r="H143" s="8"/>
      <c r="I143" s="8"/>
      <c r="J143" s="8"/>
    </row>
    <row r="144" spans="6:10" ht="12.75">
      <c r="F144" s="8"/>
      <c r="G144" s="8"/>
      <c r="H144" s="8"/>
      <c r="I144" s="8"/>
      <c r="J144" s="8"/>
    </row>
    <row r="145" spans="6:10" ht="12.75">
      <c r="F145" s="8"/>
      <c r="G145" s="8"/>
      <c r="H145" s="8"/>
      <c r="I145" s="8"/>
      <c r="J145" s="8"/>
    </row>
    <row r="146" spans="6:10" ht="12.75">
      <c r="F146" s="8"/>
      <c r="G146" s="8"/>
      <c r="H146" s="8"/>
      <c r="I146" s="8"/>
      <c r="J146" s="8"/>
    </row>
    <row r="147" spans="6:10" ht="12.75">
      <c r="F147" s="8"/>
      <c r="G147" s="8"/>
      <c r="H147" s="8"/>
      <c r="I147" s="8"/>
      <c r="J147" s="8"/>
    </row>
    <row r="148" spans="6:10" ht="12.75">
      <c r="F148" s="8"/>
      <c r="G148" s="8"/>
      <c r="H148" s="8"/>
      <c r="I148" s="8"/>
      <c r="J148" s="8"/>
    </row>
    <row r="149" spans="6:10" ht="12.75">
      <c r="F149" s="8"/>
      <c r="G149" s="8"/>
      <c r="H149" s="8"/>
      <c r="I149" s="8"/>
      <c r="J149" s="8"/>
    </row>
    <row r="150" spans="6:10" ht="12.75">
      <c r="F150" s="8"/>
      <c r="G150" s="8"/>
      <c r="H150" s="8"/>
      <c r="I150" s="8"/>
      <c r="J150" s="8"/>
    </row>
    <row r="151" spans="6:10" ht="12.75">
      <c r="F151" s="8"/>
      <c r="G151" s="8"/>
      <c r="H151" s="8"/>
      <c r="I151" s="8"/>
      <c r="J151" s="8"/>
    </row>
    <row r="152" spans="6:10" ht="12.75">
      <c r="F152" s="8"/>
      <c r="G152" s="8"/>
      <c r="H152" s="8"/>
      <c r="I152" s="8"/>
      <c r="J152" s="8"/>
    </row>
    <row r="153" spans="6:10" ht="12.75">
      <c r="F153" s="8"/>
      <c r="G153" s="8"/>
      <c r="H153" s="8"/>
      <c r="I153" s="8"/>
      <c r="J153" s="8"/>
    </row>
    <row r="154" spans="6:10" ht="12.75">
      <c r="F154" s="8"/>
      <c r="G154" s="8"/>
      <c r="H154" s="8"/>
      <c r="I154" s="8"/>
      <c r="J154" s="8"/>
    </row>
    <row r="155" spans="6:10" ht="12.75">
      <c r="F155" s="8"/>
      <c r="G155" s="8"/>
      <c r="H155" s="8"/>
      <c r="I155" s="8"/>
      <c r="J155" s="8"/>
    </row>
    <row r="156" spans="6:10" ht="12.75">
      <c r="F156" s="8"/>
      <c r="G156" s="8"/>
      <c r="H156" s="8"/>
      <c r="I156" s="8"/>
      <c r="J156" s="8"/>
    </row>
    <row r="157" spans="6:10" ht="12.75">
      <c r="F157" s="8"/>
      <c r="G157" s="8"/>
      <c r="H157" s="8"/>
      <c r="I157" s="8"/>
      <c r="J157" s="8"/>
    </row>
    <row r="158" spans="6:10" ht="12.75">
      <c r="F158" s="8"/>
      <c r="G158" s="8"/>
      <c r="H158" s="8"/>
      <c r="I158" s="8"/>
      <c r="J158" s="8"/>
    </row>
    <row r="159" spans="6:10" ht="12.75">
      <c r="F159" s="8"/>
      <c r="G159" s="8"/>
      <c r="H159" s="8"/>
      <c r="I159" s="8"/>
      <c r="J159" s="8"/>
    </row>
    <row r="160" spans="6:10" ht="12.75">
      <c r="F160" s="8"/>
      <c r="G160" s="8"/>
      <c r="H160" s="8"/>
      <c r="I160" s="8"/>
      <c r="J160" s="8"/>
    </row>
    <row r="161" spans="6:10" ht="12.75">
      <c r="F161" s="8"/>
      <c r="G161" s="8"/>
      <c r="H161" s="8"/>
      <c r="I161" s="8"/>
      <c r="J161" s="8"/>
    </row>
    <row r="162" spans="6:10" ht="12.75">
      <c r="F162" s="8"/>
      <c r="G162" s="8"/>
      <c r="H162" s="8"/>
      <c r="I162" s="8"/>
      <c r="J162" s="8"/>
    </row>
    <row r="163" spans="6:10" ht="12.75">
      <c r="F163" s="8"/>
      <c r="G163" s="8"/>
      <c r="H163" s="8"/>
      <c r="I163" s="8"/>
      <c r="J163" s="8"/>
    </row>
    <row r="164" spans="6:10" ht="12.75">
      <c r="F164" s="8"/>
      <c r="G164" s="8"/>
      <c r="H164" s="8"/>
      <c r="I164" s="8"/>
      <c r="J164" s="8"/>
    </row>
    <row r="165" spans="6:10" ht="12.75">
      <c r="F165" s="8"/>
      <c r="G165" s="8"/>
      <c r="H165" s="8"/>
      <c r="I165" s="8"/>
      <c r="J165" s="8"/>
    </row>
    <row r="166" spans="6:10" ht="12.75">
      <c r="F166" s="8"/>
      <c r="G166" s="8"/>
      <c r="H166" s="8"/>
      <c r="I166" s="8"/>
      <c r="J166" s="8"/>
    </row>
    <row r="167" spans="6:10" ht="12.75">
      <c r="F167" s="8"/>
      <c r="G167" s="8"/>
      <c r="H167" s="8"/>
      <c r="I167" s="8"/>
      <c r="J167" s="8"/>
    </row>
    <row r="168" spans="6:10" ht="12.75">
      <c r="F168" s="8"/>
      <c r="G168" s="8"/>
      <c r="H168" s="8"/>
      <c r="I168" s="8"/>
      <c r="J168" s="8"/>
    </row>
    <row r="169" spans="6:10" ht="12.75">
      <c r="F169" s="8"/>
      <c r="G169" s="8"/>
      <c r="H169" s="8"/>
      <c r="I169" s="8"/>
      <c r="J169" s="8"/>
    </row>
    <row r="170" spans="6:10" ht="12.75">
      <c r="F170" s="8"/>
      <c r="G170" s="8"/>
      <c r="H170" s="8"/>
      <c r="I170" s="8"/>
      <c r="J170" s="8"/>
    </row>
    <row r="171" spans="6:10" ht="12.75">
      <c r="F171" s="8"/>
      <c r="G171" s="8"/>
      <c r="H171" s="8"/>
      <c r="I171" s="8"/>
      <c r="J171" s="8"/>
    </row>
    <row r="172" spans="6:10" ht="12.75">
      <c r="F172" s="8"/>
      <c r="G172" s="8"/>
      <c r="H172" s="8"/>
      <c r="I172" s="8"/>
      <c r="J172" s="8"/>
    </row>
    <row r="173" spans="6:10" ht="12.75">
      <c r="F173" s="8"/>
      <c r="G173" s="8"/>
      <c r="H173" s="8"/>
      <c r="I173" s="8"/>
      <c r="J173" s="8"/>
    </row>
    <row r="174" spans="6:10" ht="12.75">
      <c r="F174" s="8"/>
      <c r="G174" s="8"/>
      <c r="H174" s="8"/>
      <c r="I174" s="8"/>
      <c r="J174" s="8"/>
    </row>
    <row r="175" spans="6:10" ht="12.75">
      <c r="F175" s="8"/>
      <c r="G175" s="8"/>
      <c r="H175" s="8"/>
      <c r="I175" s="8"/>
      <c r="J175" s="8"/>
    </row>
    <row r="176" spans="6:10" ht="12.75">
      <c r="F176" s="8"/>
      <c r="G176" s="8"/>
      <c r="H176" s="8"/>
      <c r="I176" s="8"/>
      <c r="J176" s="8"/>
    </row>
    <row r="177" spans="6:10" ht="12.75">
      <c r="F177" s="8"/>
      <c r="G177" s="8"/>
      <c r="H177" s="8"/>
      <c r="I177" s="8"/>
      <c r="J177" s="8"/>
    </row>
    <row r="178" spans="6:10" ht="12.75">
      <c r="F178" s="8"/>
      <c r="G178" s="8"/>
      <c r="H178" s="8"/>
      <c r="I178" s="8"/>
      <c r="J178" s="8"/>
    </row>
    <row r="179" spans="6:10" ht="12.75">
      <c r="F179" s="8"/>
      <c r="G179" s="8"/>
      <c r="H179" s="8"/>
      <c r="I179" s="8"/>
      <c r="J179" s="8"/>
    </row>
    <row r="180" spans="6:10" ht="12.75">
      <c r="F180" s="8"/>
      <c r="G180" s="8"/>
      <c r="H180" s="8"/>
      <c r="I180" s="8"/>
      <c r="J180" s="8"/>
    </row>
    <row r="181" spans="6:10" ht="12.75">
      <c r="F181" s="8"/>
      <c r="G181" s="8"/>
      <c r="H181" s="8"/>
      <c r="I181" s="8"/>
      <c r="J181" s="8"/>
    </row>
    <row r="182" spans="6:10" ht="12.75">
      <c r="F182" s="8"/>
      <c r="G182" s="8"/>
      <c r="H182" s="8"/>
      <c r="I182" s="8"/>
      <c r="J182" s="8"/>
    </row>
    <row r="183" spans="6:10" ht="12.75">
      <c r="F183" s="8"/>
      <c r="G183" s="8"/>
      <c r="H183" s="8"/>
      <c r="I183" s="8"/>
      <c r="J183" s="8"/>
    </row>
    <row r="184" spans="6:10" ht="12.75">
      <c r="F184" s="8"/>
      <c r="G184" s="8"/>
      <c r="H184" s="8"/>
      <c r="I184" s="8"/>
      <c r="J184" s="8"/>
    </row>
    <row r="185" spans="6:10" ht="12.75">
      <c r="F185" s="8"/>
      <c r="G185" s="8"/>
      <c r="H185" s="8"/>
      <c r="I185" s="8"/>
      <c r="J185" s="8"/>
    </row>
    <row r="186" spans="6:10" ht="12.75">
      <c r="F186" s="8"/>
      <c r="G186" s="8"/>
      <c r="H186" s="8"/>
      <c r="I186" s="8"/>
      <c r="J186" s="8"/>
    </row>
    <row r="187" spans="6:10" ht="12.75">
      <c r="F187" s="8"/>
      <c r="G187" s="8"/>
      <c r="H187" s="8"/>
      <c r="I187" s="8"/>
      <c r="J187" s="8"/>
    </row>
    <row r="188" spans="6:10" ht="12.75">
      <c r="F188" s="8"/>
      <c r="G188" s="8"/>
      <c r="H188" s="8"/>
      <c r="I188" s="8"/>
      <c r="J188" s="8"/>
    </row>
    <row r="189" spans="6:10" ht="12.75">
      <c r="F189" s="8"/>
      <c r="G189" s="8"/>
      <c r="H189" s="8"/>
      <c r="I189" s="8"/>
      <c r="J189" s="8"/>
    </row>
    <row r="190" spans="6:10" ht="12.75">
      <c r="F190" s="8"/>
      <c r="G190" s="8"/>
      <c r="H190" s="8"/>
      <c r="I190" s="8"/>
      <c r="J190" s="8"/>
    </row>
    <row r="191" spans="6:10" ht="12.75">
      <c r="F191" s="8"/>
      <c r="G191" s="8"/>
      <c r="H191" s="8"/>
      <c r="I191" s="8"/>
      <c r="J191" s="8"/>
    </row>
    <row r="192" spans="6:10" ht="12.75">
      <c r="F192" s="8"/>
      <c r="G192" s="8"/>
      <c r="H192" s="8"/>
      <c r="I192" s="8"/>
      <c r="J192" s="8"/>
    </row>
    <row r="193" spans="6:10" ht="12.75">
      <c r="F193" s="8"/>
      <c r="G193" s="8"/>
      <c r="H193" s="8"/>
      <c r="I193" s="8"/>
      <c r="J193" s="8"/>
    </row>
    <row r="194" spans="6:10" ht="12.75">
      <c r="F194" s="8"/>
      <c r="G194" s="8"/>
      <c r="H194" s="8"/>
      <c r="I194" s="8"/>
      <c r="J194" s="8"/>
    </row>
    <row r="195" spans="6:10" ht="12.75">
      <c r="F195" s="8"/>
      <c r="G195" s="8"/>
      <c r="H195" s="8"/>
      <c r="I195" s="8"/>
      <c r="J195" s="8"/>
    </row>
    <row r="196" spans="6:10" ht="12.75">
      <c r="F196" s="8"/>
      <c r="G196" s="8"/>
      <c r="H196" s="8"/>
      <c r="I196" s="8"/>
      <c r="J196" s="8"/>
    </row>
    <row r="197" spans="6:10" ht="12.75">
      <c r="F197" s="8"/>
      <c r="G197" s="8"/>
      <c r="H197" s="8"/>
      <c r="I197" s="8"/>
      <c r="J197" s="8"/>
    </row>
    <row r="198" spans="6:10" ht="12.75">
      <c r="F198" s="8"/>
      <c r="G198" s="8"/>
      <c r="H198" s="8"/>
      <c r="I198" s="8"/>
      <c r="J198" s="8"/>
    </row>
    <row r="199" spans="6:10" ht="12.75">
      <c r="F199" s="8"/>
      <c r="G199" s="8"/>
      <c r="H199" s="8"/>
      <c r="I199" s="8"/>
      <c r="J199" s="8"/>
    </row>
    <row r="200" spans="6:10" ht="12.75">
      <c r="F200" s="8"/>
      <c r="G200" s="8"/>
      <c r="H200" s="8"/>
      <c r="I200" s="8"/>
      <c r="J200" s="8"/>
    </row>
    <row r="201" spans="6:10" ht="12.75">
      <c r="F201" s="8"/>
      <c r="G201" s="8"/>
      <c r="H201" s="8"/>
      <c r="I201" s="8"/>
      <c r="J201" s="8"/>
    </row>
    <row r="202" spans="6:10" ht="12.75">
      <c r="F202" s="8"/>
      <c r="G202" s="8"/>
      <c r="H202" s="8"/>
      <c r="I202" s="8"/>
      <c r="J202" s="8"/>
    </row>
    <row r="203" spans="6:10" ht="12.75">
      <c r="F203" s="8"/>
      <c r="G203" s="8"/>
      <c r="H203" s="8"/>
      <c r="I203" s="8"/>
      <c r="J203" s="8"/>
    </row>
    <row r="204" spans="6:10" ht="12.75">
      <c r="F204" s="8"/>
      <c r="G204" s="8"/>
      <c r="H204" s="8"/>
      <c r="I204" s="8"/>
      <c r="J204" s="8"/>
    </row>
    <row r="205" spans="6:10" ht="12.75">
      <c r="F205" s="8"/>
      <c r="G205" s="8"/>
      <c r="H205" s="8"/>
      <c r="I205" s="8"/>
      <c r="J205" s="8"/>
    </row>
    <row r="206" spans="6:10" ht="12.75">
      <c r="F206" s="8"/>
      <c r="G206" s="8"/>
      <c r="H206" s="8"/>
      <c r="I206" s="8"/>
      <c r="J206" s="8"/>
    </row>
    <row r="207" spans="6:10" ht="12.75">
      <c r="F207" s="8"/>
      <c r="G207" s="8"/>
      <c r="H207" s="8"/>
      <c r="I207" s="8"/>
      <c r="J207" s="8"/>
    </row>
    <row r="208" spans="6:10" ht="12.75">
      <c r="F208" s="8"/>
      <c r="G208" s="8"/>
      <c r="H208" s="8"/>
      <c r="I208" s="8"/>
      <c r="J208" s="8"/>
    </row>
    <row r="209" spans="6:10" ht="12.75">
      <c r="F209" s="8"/>
      <c r="G209" s="8"/>
      <c r="H209" s="8"/>
      <c r="I209" s="8"/>
      <c r="J209" s="8"/>
    </row>
    <row r="210" spans="6:10" ht="12.75">
      <c r="F210" s="8"/>
      <c r="G210" s="8"/>
      <c r="H210" s="8"/>
      <c r="I210" s="8"/>
      <c r="J210" s="8"/>
    </row>
    <row r="211" spans="6:10" ht="12.75">
      <c r="F211" s="8"/>
      <c r="G211" s="8"/>
      <c r="H211" s="8"/>
      <c r="I211" s="8"/>
      <c r="J211" s="8"/>
    </row>
    <row r="212" spans="6:10" ht="12.75">
      <c r="F212" s="8"/>
      <c r="G212" s="8"/>
      <c r="H212" s="8"/>
      <c r="I212" s="8"/>
      <c r="J212" s="8"/>
    </row>
    <row r="213" spans="6:10" ht="12.75">
      <c r="F213" s="8"/>
      <c r="G213" s="8"/>
      <c r="H213" s="8"/>
      <c r="I213" s="8"/>
      <c r="J213" s="8"/>
    </row>
    <row r="214" spans="6:10" ht="12.75">
      <c r="F214" s="8"/>
      <c r="G214" s="8"/>
      <c r="H214" s="8"/>
      <c r="I214" s="8"/>
      <c r="J214" s="8"/>
    </row>
    <row r="215" spans="6:10" ht="12.75">
      <c r="F215" s="8"/>
      <c r="G215" s="8"/>
      <c r="H215" s="8"/>
      <c r="I215" s="8"/>
      <c r="J215" s="8"/>
    </row>
    <row r="216" spans="6:10" ht="12.75">
      <c r="F216" s="8"/>
      <c r="G216" s="8"/>
      <c r="H216" s="8"/>
      <c r="I216" s="8"/>
      <c r="J216" s="8"/>
    </row>
    <row r="217" spans="6:10" ht="12.75">
      <c r="F217" s="8"/>
      <c r="G217" s="8"/>
      <c r="H217" s="8"/>
      <c r="I217" s="8"/>
      <c r="J217" s="8"/>
    </row>
    <row r="218" spans="6:10" ht="12.75">
      <c r="F218" s="8"/>
      <c r="G218" s="8"/>
      <c r="H218" s="8"/>
      <c r="I218" s="8"/>
      <c r="J218" s="8"/>
    </row>
    <row r="219" spans="6:10" ht="12.75">
      <c r="F219" s="8"/>
      <c r="G219" s="8"/>
      <c r="H219" s="8"/>
      <c r="I219" s="8"/>
      <c r="J219" s="8"/>
    </row>
    <row r="220" spans="6:10" ht="12.75">
      <c r="F220" s="8"/>
      <c r="G220" s="8"/>
      <c r="H220" s="8"/>
      <c r="I220" s="8"/>
      <c r="J220" s="8"/>
    </row>
    <row r="221" spans="6:10" ht="12.75">
      <c r="F221" s="8"/>
      <c r="G221" s="8"/>
      <c r="H221" s="8"/>
      <c r="I221" s="8"/>
      <c r="J221" s="8"/>
    </row>
    <row r="222" spans="6:10" ht="12.75">
      <c r="F222" s="8"/>
      <c r="G222" s="8"/>
      <c r="H222" s="8"/>
      <c r="I222" s="8"/>
      <c r="J222" s="8"/>
    </row>
    <row r="223" spans="6:10" ht="12.75">
      <c r="F223" s="8"/>
      <c r="G223" s="8"/>
      <c r="H223" s="8"/>
      <c r="I223" s="8"/>
      <c r="J223" s="8"/>
    </row>
    <row r="224" spans="6:10" ht="12.75">
      <c r="F224" s="8"/>
      <c r="G224" s="8"/>
      <c r="H224" s="8"/>
      <c r="I224" s="8"/>
      <c r="J224" s="8"/>
    </row>
    <row r="225" spans="6:10" ht="12.75">
      <c r="F225" s="8"/>
      <c r="G225" s="8"/>
      <c r="H225" s="8"/>
      <c r="I225" s="8"/>
      <c r="J225" s="8"/>
    </row>
    <row r="226" spans="6:10" ht="12.75">
      <c r="F226" s="8"/>
      <c r="G226" s="8"/>
      <c r="H226" s="8"/>
      <c r="I226" s="8"/>
      <c r="J226" s="8"/>
    </row>
    <row r="227" spans="6:10" ht="12.75">
      <c r="F227" s="8"/>
      <c r="G227" s="8"/>
      <c r="H227" s="8"/>
      <c r="I227" s="8"/>
      <c r="J227" s="8"/>
    </row>
    <row r="228" spans="6:10" ht="12.75">
      <c r="F228" s="8"/>
      <c r="G228" s="8"/>
      <c r="H228" s="8"/>
      <c r="I228" s="8"/>
      <c r="J228" s="8"/>
    </row>
    <row r="229" spans="6:10" ht="12.75">
      <c r="F229" s="8"/>
      <c r="G229" s="8"/>
      <c r="H229" s="8"/>
      <c r="I229" s="8"/>
      <c r="J229" s="8"/>
    </row>
    <row r="230" spans="6:10" ht="12.75">
      <c r="F230" s="8"/>
      <c r="G230" s="8"/>
      <c r="H230" s="8"/>
      <c r="I230" s="8"/>
      <c r="J230" s="8"/>
    </row>
    <row r="231" spans="6:10" ht="12.75">
      <c r="F231" s="8"/>
      <c r="G231" s="8"/>
      <c r="H231" s="8"/>
      <c r="I231" s="8"/>
      <c r="J231" s="8"/>
    </row>
    <row r="232" spans="6:10" ht="12.75">
      <c r="F232" s="8"/>
      <c r="G232" s="8"/>
      <c r="H232" s="8"/>
      <c r="I232" s="8"/>
      <c r="J232" s="8"/>
    </row>
    <row r="233" spans="6:10" ht="12.75">
      <c r="F233" s="8"/>
      <c r="G233" s="8"/>
      <c r="H233" s="8"/>
      <c r="I233" s="8"/>
      <c r="J233" s="8"/>
    </row>
    <row r="234" spans="6:10" ht="12.75">
      <c r="F234" s="8"/>
      <c r="G234" s="8"/>
      <c r="H234" s="8"/>
      <c r="I234" s="8"/>
      <c r="J234" s="8"/>
    </row>
    <row r="235" spans="6:10" ht="12.75">
      <c r="F235" s="8"/>
      <c r="G235" s="8"/>
      <c r="H235" s="8"/>
      <c r="I235" s="8"/>
      <c r="J235" s="8"/>
    </row>
    <row r="236" spans="6:10" ht="12.75">
      <c r="F236" s="8"/>
      <c r="G236" s="8"/>
      <c r="H236" s="8"/>
      <c r="I236" s="8"/>
      <c r="J236" s="8"/>
    </row>
    <row r="237" spans="6:10" ht="12.75">
      <c r="F237" s="8"/>
      <c r="G237" s="8"/>
      <c r="H237" s="8"/>
      <c r="I237" s="8"/>
      <c r="J237" s="8"/>
    </row>
    <row r="238" spans="6:10" ht="12.75">
      <c r="F238" s="8"/>
      <c r="G238" s="8"/>
      <c r="H238" s="8"/>
      <c r="I238" s="8"/>
      <c r="J238" s="8"/>
    </row>
    <row r="239" spans="6:10" ht="12.75">
      <c r="F239" s="8"/>
      <c r="G239" s="8"/>
      <c r="H239" s="8"/>
      <c r="I239" s="8"/>
      <c r="J239" s="8"/>
    </row>
    <row r="240" spans="6:10" ht="12.75">
      <c r="F240" s="8"/>
      <c r="G240" s="8"/>
      <c r="H240" s="8"/>
      <c r="I240" s="8"/>
      <c r="J240" s="8"/>
    </row>
    <row r="241" spans="6:10" ht="12.75">
      <c r="F241" s="8"/>
      <c r="G241" s="8"/>
      <c r="H241" s="8"/>
      <c r="I241" s="8"/>
      <c r="J241" s="8"/>
    </row>
    <row r="242" spans="6:10" ht="12.75">
      <c r="F242" s="8"/>
      <c r="G242" s="8"/>
      <c r="H242" s="8"/>
      <c r="I242" s="8"/>
      <c r="J242" s="8"/>
    </row>
    <row r="243" spans="6:10" ht="12.75">
      <c r="F243" s="8"/>
      <c r="G243" s="8"/>
      <c r="H243" s="8"/>
      <c r="I243" s="8"/>
      <c r="J243" s="8"/>
    </row>
    <row r="244" spans="6:10" ht="12.75">
      <c r="F244" s="8"/>
      <c r="G244" s="8"/>
      <c r="H244" s="8"/>
      <c r="I244" s="8"/>
      <c r="J244" s="8"/>
    </row>
    <row r="245" spans="6:10" ht="12.75">
      <c r="F245" s="8"/>
      <c r="G245" s="8"/>
      <c r="H245" s="8"/>
      <c r="I245" s="8"/>
      <c r="J245" s="8"/>
    </row>
    <row r="246" spans="6:10" ht="12.75">
      <c r="F246" s="8"/>
      <c r="G246" s="8"/>
      <c r="H246" s="8"/>
      <c r="I246" s="8"/>
      <c r="J246" s="8"/>
    </row>
    <row r="247" spans="6:10" ht="12.75">
      <c r="F247" s="8"/>
      <c r="G247" s="8"/>
      <c r="H247" s="8"/>
      <c r="I247" s="8"/>
      <c r="J247" s="8"/>
    </row>
    <row r="248" spans="6:10" ht="12.75">
      <c r="F248" s="8"/>
      <c r="G248" s="8"/>
      <c r="H248" s="8"/>
      <c r="I248" s="8"/>
      <c r="J248" s="8"/>
    </row>
    <row r="249" spans="6:10" ht="12.75">
      <c r="F249" s="8"/>
      <c r="G249" s="8"/>
      <c r="H249" s="8"/>
      <c r="I249" s="8"/>
      <c r="J249" s="8"/>
    </row>
    <row r="250" spans="6:10" ht="12.75">
      <c r="F250" s="8"/>
      <c r="G250" s="8"/>
      <c r="H250" s="8"/>
      <c r="I250" s="8"/>
      <c r="J250" s="8"/>
    </row>
    <row r="251" spans="6:10" ht="12.75">
      <c r="F251" s="8"/>
      <c r="G251" s="8"/>
      <c r="H251" s="8"/>
      <c r="I251" s="8"/>
      <c r="J251" s="8"/>
    </row>
    <row r="252" spans="6:10" ht="12.75">
      <c r="F252" s="8"/>
      <c r="G252" s="8"/>
      <c r="H252" s="8"/>
      <c r="I252" s="8"/>
      <c r="J252" s="8"/>
    </row>
    <row r="253" spans="6:10" ht="12.75">
      <c r="F253" s="8"/>
      <c r="G253" s="8"/>
      <c r="H253" s="8"/>
      <c r="I253" s="8"/>
      <c r="J253" s="8"/>
    </row>
    <row r="254" spans="6:10" ht="12.75">
      <c r="F254" s="8"/>
      <c r="G254" s="8"/>
      <c r="H254" s="8"/>
      <c r="I254" s="8"/>
      <c r="J254" s="8"/>
    </row>
    <row r="255" spans="6:10" ht="12.75">
      <c r="F255" s="8"/>
      <c r="G255" s="8"/>
      <c r="H255" s="8"/>
      <c r="I255" s="8"/>
      <c r="J255" s="8"/>
    </row>
    <row r="256" spans="6:10" ht="12.75">
      <c r="F256" s="8"/>
      <c r="G256" s="8"/>
      <c r="H256" s="8"/>
      <c r="I256" s="8"/>
      <c r="J256" s="8"/>
    </row>
    <row r="257" spans="6:10" ht="12.75">
      <c r="F257" s="8"/>
      <c r="G257" s="8"/>
      <c r="H257" s="8"/>
      <c r="I257" s="8"/>
      <c r="J257" s="8"/>
    </row>
    <row r="258" spans="6:10" ht="12.75">
      <c r="F258" s="8"/>
      <c r="G258" s="8"/>
      <c r="H258" s="8"/>
      <c r="I258" s="8"/>
      <c r="J258" s="8"/>
    </row>
    <row r="259" spans="6:10" ht="12.75">
      <c r="F259" s="8"/>
      <c r="G259" s="8"/>
      <c r="H259" s="8"/>
      <c r="I259" s="8"/>
      <c r="J259" s="8"/>
    </row>
    <row r="260" spans="6:10" ht="12.75">
      <c r="F260" s="8"/>
      <c r="G260" s="8"/>
      <c r="H260" s="8"/>
      <c r="I260" s="8"/>
      <c r="J260" s="8"/>
    </row>
    <row r="261" spans="6:10" ht="12.75">
      <c r="F261" s="8"/>
      <c r="G261" s="8"/>
      <c r="H261" s="8"/>
      <c r="I261" s="8"/>
      <c r="J261" s="8"/>
    </row>
    <row r="262" spans="6:10" ht="12.75">
      <c r="F262" s="8"/>
      <c r="G262" s="8"/>
      <c r="H262" s="8"/>
      <c r="I262" s="8"/>
      <c r="J262" s="8"/>
    </row>
    <row r="263" spans="6:10" ht="12.75">
      <c r="F263" s="8"/>
      <c r="G263" s="8"/>
      <c r="H263" s="8"/>
      <c r="I263" s="8"/>
      <c r="J263" s="8"/>
    </row>
    <row r="264" spans="6:10" ht="12.75">
      <c r="F264" s="8"/>
      <c r="G264" s="8"/>
      <c r="H264" s="8"/>
      <c r="I264" s="8"/>
      <c r="J264" s="8"/>
    </row>
    <row r="265" spans="6:10" ht="12.75">
      <c r="F265" s="8"/>
      <c r="G265" s="8"/>
      <c r="H265" s="8"/>
      <c r="I265" s="8"/>
      <c r="J265" s="8"/>
    </row>
    <row r="266" spans="6:10" ht="12.75">
      <c r="F266" s="8"/>
      <c r="G266" s="8"/>
      <c r="H266" s="8"/>
      <c r="I266" s="8"/>
      <c r="J266" s="8"/>
    </row>
    <row r="267" spans="6:10" ht="12.75">
      <c r="F267" s="8"/>
      <c r="G267" s="8"/>
      <c r="H267" s="8"/>
      <c r="I267" s="8"/>
      <c r="J267" s="8"/>
    </row>
    <row r="268" spans="6:10" ht="12.75">
      <c r="F268" s="8"/>
      <c r="G268" s="8"/>
      <c r="H268" s="8"/>
      <c r="I268" s="8"/>
      <c r="J268" s="8"/>
    </row>
    <row r="269" spans="6:10" ht="12.75">
      <c r="F269" s="8"/>
      <c r="G269" s="8"/>
      <c r="H269" s="8"/>
      <c r="I269" s="8"/>
      <c r="J269" s="8"/>
    </row>
    <row r="270" spans="6:10" ht="12.75">
      <c r="F270" s="8"/>
      <c r="G270" s="8"/>
      <c r="H270" s="8"/>
      <c r="I270" s="8"/>
      <c r="J270" s="8"/>
    </row>
    <row r="271" spans="6:10" ht="12.75">
      <c r="F271" s="8"/>
      <c r="G271" s="8"/>
      <c r="H271" s="8"/>
      <c r="I271" s="8"/>
      <c r="J271" s="8"/>
    </row>
    <row r="272" spans="6:10" ht="12.75">
      <c r="F272" s="8"/>
      <c r="G272" s="8"/>
      <c r="H272" s="8"/>
      <c r="I272" s="8"/>
      <c r="J272" s="8"/>
    </row>
    <row r="273" spans="6:10" ht="12.75">
      <c r="F273" s="8"/>
      <c r="G273" s="8"/>
      <c r="H273" s="8"/>
      <c r="I273" s="8"/>
      <c r="J273" s="8"/>
    </row>
    <row r="274" spans="6:10" ht="12.75">
      <c r="F274" s="8"/>
      <c r="G274" s="8"/>
      <c r="H274" s="8"/>
      <c r="I274" s="8"/>
      <c r="J274" s="8"/>
    </row>
    <row r="275" spans="6:10" ht="12.75">
      <c r="F275" s="8"/>
      <c r="G275" s="8"/>
      <c r="H275" s="8"/>
      <c r="I275" s="8"/>
      <c r="J275" s="8"/>
    </row>
    <row r="276" spans="6:10" ht="12.75">
      <c r="F276" s="8"/>
      <c r="G276" s="8"/>
      <c r="H276" s="8"/>
      <c r="I276" s="8"/>
      <c r="J276" s="8"/>
    </row>
    <row r="277" spans="6:10" ht="12.75">
      <c r="F277" s="8"/>
      <c r="G277" s="8"/>
      <c r="H277" s="8"/>
      <c r="I277" s="8"/>
      <c r="J277" s="8"/>
    </row>
    <row r="278" spans="6:10" ht="12.75">
      <c r="F278" s="8"/>
      <c r="G278" s="8"/>
      <c r="H278" s="8"/>
      <c r="I278" s="8"/>
      <c r="J278" s="8"/>
    </row>
    <row r="279" spans="6:10" ht="12.75">
      <c r="F279" s="8"/>
      <c r="G279" s="8"/>
      <c r="H279" s="8"/>
      <c r="I279" s="8"/>
      <c r="J279" s="8"/>
    </row>
    <row r="280" spans="6:10" ht="12.75">
      <c r="F280" s="8"/>
      <c r="G280" s="8"/>
      <c r="H280" s="8"/>
      <c r="I280" s="8"/>
      <c r="J280" s="8"/>
    </row>
    <row r="281" spans="6:10" ht="12.75">
      <c r="F281" s="8"/>
      <c r="G281" s="8"/>
      <c r="H281" s="8"/>
      <c r="I281" s="8"/>
      <c r="J281" s="8"/>
    </row>
    <row r="282" spans="6:10" ht="12.75">
      <c r="F282" s="8"/>
      <c r="G282" s="8"/>
      <c r="H282" s="8"/>
      <c r="I282" s="8"/>
      <c r="J282" s="8"/>
    </row>
    <row r="283" spans="6:10" ht="12.75">
      <c r="F283" s="8"/>
      <c r="G283" s="8"/>
      <c r="H283" s="8"/>
      <c r="I283" s="8"/>
      <c r="J283" s="8"/>
    </row>
    <row r="284" spans="6:10" ht="12.75">
      <c r="F284" s="8"/>
      <c r="G284" s="8"/>
      <c r="H284" s="8"/>
      <c r="I284" s="8"/>
      <c r="J284" s="8"/>
    </row>
    <row r="285" spans="6:10" ht="12.75">
      <c r="F285" s="8"/>
      <c r="G285" s="8"/>
      <c r="H285" s="8"/>
      <c r="I285" s="8"/>
      <c r="J285" s="8"/>
    </row>
    <row r="286" spans="6:10" ht="12.75">
      <c r="F286" s="8"/>
      <c r="G286" s="8"/>
      <c r="H286" s="8"/>
      <c r="I286" s="8"/>
      <c r="J286" s="8"/>
    </row>
    <row r="287" spans="6:10" ht="12.75">
      <c r="F287" s="8"/>
      <c r="G287" s="8"/>
      <c r="H287" s="8"/>
      <c r="I287" s="8"/>
      <c r="J287" s="8"/>
    </row>
    <row r="288" spans="6:10" ht="12.75">
      <c r="F288" s="8"/>
      <c r="G288" s="8"/>
      <c r="H288" s="8"/>
      <c r="I288" s="8"/>
      <c r="J288" s="8"/>
    </row>
    <row r="289" spans="6:10" ht="12.75">
      <c r="F289" s="8"/>
      <c r="G289" s="8"/>
      <c r="H289" s="8"/>
      <c r="I289" s="8"/>
      <c r="J289" s="8"/>
    </row>
    <row r="290" spans="6:10" ht="12.75">
      <c r="F290" s="8"/>
      <c r="G290" s="8"/>
      <c r="H290" s="8"/>
      <c r="I290" s="8"/>
      <c r="J290" s="8"/>
    </row>
    <row r="291" spans="6:10" ht="12.75">
      <c r="F291" s="8"/>
      <c r="G291" s="8"/>
      <c r="H291" s="8"/>
      <c r="I291" s="8"/>
      <c r="J291" s="8"/>
    </row>
    <row r="292" spans="6:10" ht="12.75">
      <c r="F292" s="8"/>
      <c r="G292" s="8"/>
      <c r="H292" s="8"/>
      <c r="I292" s="8"/>
      <c r="J292" s="8"/>
    </row>
    <row r="293" spans="6:10" ht="12.75">
      <c r="F293" s="8"/>
      <c r="G293" s="8"/>
      <c r="H293" s="8"/>
      <c r="I293" s="8"/>
      <c r="J293" s="8"/>
    </row>
    <row r="294" spans="6:10" ht="12.75">
      <c r="F294" s="8"/>
      <c r="G294" s="8"/>
      <c r="H294" s="8"/>
      <c r="I294" s="8"/>
      <c r="J294" s="8"/>
    </row>
    <row r="295" spans="6:10" ht="12.75">
      <c r="F295" s="8"/>
      <c r="G295" s="8"/>
      <c r="H295" s="8"/>
      <c r="I295" s="8"/>
      <c r="J295" s="8"/>
    </row>
    <row r="296" spans="6:10" ht="12.75">
      <c r="F296" s="8"/>
      <c r="G296" s="8"/>
      <c r="H296" s="8"/>
      <c r="I296" s="8"/>
      <c r="J296" s="8"/>
    </row>
    <row r="297" spans="6:10" ht="12.75">
      <c r="F297" s="8"/>
      <c r="G297" s="8"/>
      <c r="H297" s="8"/>
      <c r="I297" s="8"/>
      <c r="J297" s="8"/>
    </row>
    <row r="298" spans="6:10" ht="12.75">
      <c r="F298" s="8"/>
      <c r="G298" s="8"/>
      <c r="H298" s="8"/>
      <c r="I298" s="8"/>
      <c r="J298" s="8"/>
    </row>
    <row r="299" spans="6:10" ht="12.75">
      <c r="F299" s="8"/>
      <c r="G299" s="8"/>
      <c r="H299" s="8"/>
      <c r="I299" s="8"/>
      <c r="J299" s="8"/>
    </row>
    <row r="300" spans="6:10" ht="12.75">
      <c r="F300" s="8"/>
      <c r="G300" s="8"/>
      <c r="H300" s="8"/>
      <c r="I300" s="8"/>
      <c r="J300" s="8"/>
    </row>
    <row r="301" spans="6:10" ht="12.75">
      <c r="F301" s="8"/>
      <c r="G301" s="8"/>
      <c r="H301" s="8"/>
      <c r="I301" s="8"/>
      <c r="J301" s="8"/>
    </row>
    <row r="302" spans="6:10" ht="12.75">
      <c r="F302" s="8"/>
      <c r="G302" s="8"/>
      <c r="H302" s="8"/>
      <c r="I302" s="8"/>
      <c r="J302" s="8"/>
    </row>
    <row r="303" spans="6:10" ht="12.75">
      <c r="F303" s="8"/>
      <c r="G303" s="8"/>
      <c r="H303" s="8"/>
      <c r="I303" s="8"/>
      <c r="J303" s="8"/>
    </row>
    <row r="304" spans="6:10" ht="12.75">
      <c r="F304" s="8"/>
      <c r="G304" s="8"/>
      <c r="H304" s="8"/>
      <c r="I304" s="8"/>
      <c r="J304" s="8"/>
    </row>
    <row r="305" spans="6:10" ht="12.75">
      <c r="F305" s="8"/>
      <c r="G305" s="8"/>
      <c r="H305" s="8"/>
      <c r="I305" s="8"/>
      <c r="J305" s="8"/>
    </row>
    <row r="306" spans="6:10" ht="12.75">
      <c r="F306" s="8"/>
      <c r="G306" s="8"/>
      <c r="H306" s="8"/>
      <c r="I306" s="8"/>
      <c r="J306" s="8"/>
    </row>
    <row r="307" spans="6:10" ht="12.75">
      <c r="F307" s="8"/>
      <c r="G307" s="8"/>
      <c r="H307" s="8"/>
      <c r="I307" s="8"/>
      <c r="J307" s="8"/>
    </row>
    <row r="308" spans="6:10" ht="12.75">
      <c r="F308" s="8"/>
      <c r="G308" s="8"/>
      <c r="H308" s="8"/>
      <c r="I308" s="8"/>
      <c r="J308" s="8"/>
    </row>
    <row r="309" spans="6:10" ht="12.75">
      <c r="F309" s="8"/>
      <c r="G309" s="8"/>
      <c r="H309" s="8"/>
      <c r="I309" s="8"/>
      <c r="J309" s="8"/>
    </row>
    <row r="310" spans="6:10" ht="12.75">
      <c r="F310" s="8"/>
      <c r="G310" s="8"/>
      <c r="H310" s="8"/>
      <c r="I310" s="8"/>
      <c r="J310" s="8"/>
    </row>
    <row r="311" spans="6:10" ht="12.75">
      <c r="F311" s="8"/>
      <c r="G311" s="8"/>
      <c r="H311" s="8"/>
      <c r="I311" s="8"/>
      <c r="J311" s="8"/>
    </row>
    <row r="312" spans="6:10" ht="12.75">
      <c r="F312" s="8"/>
      <c r="G312" s="8"/>
      <c r="H312" s="8"/>
      <c r="I312" s="8"/>
      <c r="J312" s="8"/>
    </row>
    <row r="313" spans="6:10" ht="12.75">
      <c r="F313" s="8"/>
      <c r="G313" s="8"/>
      <c r="H313" s="8"/>
      <c r="I313" s="8"/>
      <c r="J313" s="8"/>
    </row>
    <row r="314" spans="6:10" ht="12.75">
      <c r="F314" s="8"/>
      <c r="G314" s="8"/>
      <c r="H314" s="8"/>
      <c r="I314" s="8"/>
      <c r="J314" s="8"/>
    </row>
    <row r="315" spans="6:10" ht="12.75">
      <c r="F315" s="8"/>
      <c r="G315" s="8"/>
      <c r="H315" s="8"/>
      <c r="I315" s="8"/>
      <c r="J315" s="8"/>
    </row>
    <row r="316" spans="6:10" ht="12.75">
      <c r="F316" s="8"/>
      <c r="G316" s="8"/>
      <c r="H316" s="8"/>
      <c r="I316" s="8"/>
      <c r="J316" s="8"/>
    </row>
    <row r="317" spans="6:10" ht="12.75">
      <c r="F317" s="8"/>
      <c r="G317" s="8"/>
      <c r="H317" s="8"/>
      <c r="I317" s="8"/>
      <c r="J317" s="8"/>
    </row>
    <row r="318" spans="6:10" ht="12.75">
      <c r="F318" s="8"/>
      <c r="G318" s="8"/>
      <c r="H318" s="8"/>
      <c r="I318" s="8"/>
      <c r="J318" s="8"/>
    </row>
    <row r="319" spans="6:10" ht="12.75">
      <c r="F319" s="8"/>
      <c r="G319" s="8"/>
      <c r="H319" s="8"/>
      <c r="I319" s="8"/>
      <c r="J319" s="8"/>
    </row>
    <row r="320" spans="6:10" ht="12.75">
      <c r="F320" s="8"/>
      <c r="G320" s="8"/>
      <c r="H320" s="8"/>
      <c r="I320" s="8"/>
      <c r="J320" s="8"/>
    </row>
    <row r="321" spans="6:10" ht="12.75">
      <c r="F321" s="8"/>
      <c r="G321" s="8"/>
      <c r="H321" s="8"/>
      <c r="I321" s="8"/>
      <c r="J321" s="8"/>
    </row>
    <row r="322" spans="6:10" ht="12.75">
      <c r="F322" s="8"/>
      <c r="G322" s="8"/>
      <c r="H322" s="8"/>
      <c r="I322" s="8"/>
      <c r="J322" s="8"/>
    </row>
    <row r="323" spans="6:10" ht="12.75">
      <c r="F323" s="8"/>
      <c r="G323" s="8"/>
      <c r="H323" s="8"/>
      <c r="I323" s="8"/>
      <c r="J323" s="8"/>
    </row>
    <row r="324" spans="6:10" ht="12.75">
      <c r="F324" s="8"/>
      <c r="G324" s="8"/>
      <c r="H324" s="8"/>
      <c r="I324" s="8"/>
      <c r="J324" s="8"/>
    </row>
    <row r="325" spans="6:10" ht="12.75">
      <c r="F325" s="8"/>
      <c r="G325" s="8"/>
      <c r="H325" s="8"/>
      <c r="I325" s="8"/>
      <c r="J325" s="8"/>
    </row>
    <row r="326" spans="6:10" ht="12.75">
      <c r="F326" s="8"/>
      <c r="G326" s="8"/>
      <c r="H326" s="8"/>
      <c r="I326" s="8"/>
      <c r="J326" s="8"/>
    </row>
    <row r="327" spans="6:10" ht="12.75">
      <c r="F327" s="8"/>
      <c r="G327" s="8"/>
      <c r="H327" s="8"/>
      <c r="I327" s="8"/>
      <c r="J327" s="8"/>
    </row>
    <row r="328" spans="6:10" ht="12.75">
      <c r="F328" s="8"/>
      <c r="G328" s="8"/>
      <c r="H328" s="8"/>
      <c r="I328" s="8"/>
      <c r="J328" s="8"/>
    </row>
    <row r="329" spans="6:10" ht="12.75">
      <c r="F329" s="8"/>
      <c r="G329" s="8"/>
      <c r="H329" s="8"/>
      <c r="I329" s="8"/>
      <c r="J329" s="8"/>
    </row>
    <row r="330" spans="6:10" ht="12.75">
      <c r="F330" s="8"/>
      <c r="G330" s="8"/>
      <c r="H330" s="8"/>
      <c r="I330" s="8"/>
      <c r="J330" s="8"/>
    </row>
    <row r="331" spans="6:10" ht="12.75">
      <c r="F331" s="8"/>
      <c r="G331" s="8"/>
      <c r="H331" s="8"/>
      <c r="I331" s="8"/>
      <c r="J331" s="8"/>
    </row>
    <row r="332" spans="6:10" ht="12.75">
      <c r="F332" s="8"/>
      <c r="G332" s="8"/>
      <c r="H332" s="8"/>
      <c r="I332" s="8"/>
      <c r="J332" s="8"/>
    </row>
    <row r="333" spans="6:10" ht="12.75">
      <c r="F333" s="8"/>
      <c r="G333" s="8"/>
      <c r="H333" s="8"/>
      <c r="I333" s="8"/>
      <c r="J333" s="8"/>
    </row>
    <row r="334" spans="6:10" ht="12.75">
      <c r="F334" s="8"/>
      <c r="G334" s="8"/>
      <c r="H334" s="8"/>
      <c r="I334" s="8"/>
      <c r="J334" s="8"/>
    </row>
    <row r="335" spans="6:10" ht="12.75">
      <c r="F335" s="8"/>
      <c r="G335" s="8"/>
      <c r="H335" s="8"/>
      <c r="I335" s="8"/>
      <c r="J335" s="8"/>
    </row>
    <row r="336" spans="6:10" ht="12.75">
      <c r="F336" s="8"/>
      <c r="G336" s="8"/>
      <c r="H336" s="8"/>
      <c r="I336" s="8"/>
      <c r="J336" s="8"/>
    </row>
    <row r="337" spans="6:10" ht="12.75">
      <c r="F337" s="8"/>
      <c r="G337" s="8"/>
      <c r="H337" s="8"/>
      <c r="I337" s="8"/>
      <c r="J337" s="8"/>
    </row>
    <row r="338" spans="6:10" ht="12.75">
      <c r="F338" s="8"/>
      <c r="G338" s="8"/>
      <c r="H338" s="8"/>
      <c r="I338" s="8"/>
      <c r="J338" s="8"/>
    </row>
    <row r="339" spans="6:10" ht="12.75">
      <c r="F339" s="8"/>
      <c r="G339" s="8"/>
      <c r="H339" s="8"/>
      <c r="I339" s="8"/>
      <c r="J339" s="8"/>
    </row>
    <row r="340" spans="6:10" ht="12.75">
      <c r="F340" s="8"/>
      <c r="G340" s="8"/>
      <c r="H340" s="8"/>
      <c r="I340" s="8"/>
      <c r="J340" s="8"/>
    </row>
    <row r="341" spans="6:10" ht="12.75">
      <c r="F341" s="8"/>
      <c r="G341" s="8"/>
      <c r="H341" s="8"/>
      <c r="I341" s="8"/>
      <c r="J341" s="8"/>
    </row>
    <row r="342" spans="6:10" ht="12.75">
      <c r="F342" s="8"/>
      <c r="G342" s="8"/>
      <c r="H342" s="8"/>
      <c r="I342" s="8"/>
      <c r="J342" s="8"/>
    </row>
    <row r="343" spans="6:10" ht="12.75">
      <c r="F343" s="8"/>
      <c r="G343" s="8"/>
      <c r="H343" s="8"/>
      <c r="I343" s="8"/>
      <c r="J343" s="8"/>
    </row>
    <row r="344" spans="6:10" ht="12.75">
      <c r="F344" s="8"/>
      <c r="G344" s="8"/>
      <c r="H344" s="8"/>
      <c r="I344" s="8"/>
      <c r="J344" s="8"/>
    </row>
    <row r="345" spans="6:10" ht="12.75">
      <c r="F345" s="8"/>
      <c r="G345" s="8"/>
      <c r="H345" s="8"/>
      <c r="I345" s="8"/>
      <c r="J345" s="8"/>
    </row>
    <row r="346" spans="6:10" ht="12.75">
      <c r="F346" s="8"/>
      <c r="G346" s="8"/>
      <c r="H346" s="8"/>
      <c r="I346" s="8"/>
      <c r="J346" s="8"/>
    </row>
    <row r="347" spans="6:10" ht="12.75">
      <c r="F347" s="8"/>
      <c r="G347" s="8"/>
      <c r="H347" s="8"/>
      <c r="I347" s="8"/>
      <c r="J347" s="8"/>
    </row>
    <row r="348" spans="6:10" ht="12.75">
      <c r="F348" s="8"/>
      <c r="G348" s="8"/>
      <c r="H348" s="8"/>
      <c r="I348" s="8"/>
      <c r="J348" s="8"/>
    </row>
    <row r="349" spans="6:10" ht="12.75">
      <c r="F349" s="8"/>
      <c r="G349" s="8"/>
      <c r="H349" s="8"/>
      <c r="I349" s="8"/>
      <c r="J349" s="8"/>
    </row>
    <row r="350" spans="6:10" ht="12.75">
      <c r="F350" s="8"/>
      <c r="G350" s="8"/>
      <c r="H350" s="8"/>
      <c r="I350" s="8"/>
      <c r="J350" s="8"/>
    </row>
    <row r="351" spans="6:10" ht="12.75">
      <c r="F351" s="8"/>
      <c r="G351" s="8"/>
      <c r="H351" s="8"/>
      <c r="I351" s="8"/>
      <c r="J351" s="8"/>
    </row>
    <row r="352" spans="6:10" ht="12.75">
      <c r="F352" s="8"/>
      <c r="G352" s="8"/>
      <c r="H352" s="8"/>
      <c r="I352" s="8"/>
      <c r="J352" s="8"/>
    </row>
    <row r="353" spans="6:10" ht="12.75">
      <c r="F353" s="8"/>
      <c r="G353" s="8"/>
      <c r="H353" s="8"/>
      <c r="I353" s="8"/>
      <c r="J353" s="8"/>
    </row>
    <row r="354" spans="6:10" ht="12.75">
      <c r="F354" s="8"/>
      <c r="G354" s="8"/>
      <c r="H354" s="8"/>
      <c r="I354" s="8"/>
      <c r="J354" s="8"/>
    </row>
    <row r="355" spans="6:10" ht="12.75">
      <c r="F355" s="8"/>
      <c r="G355" s="8"/>
      <c r="H355" s="8"/>
      <c r="I355" s="8"/>
      <c r="J355" s="8"/>
    </row>
    <row r="356" spans="6:10" ht="12.75">
      <c r="F356" s="8"/>
      <c r="G356" s="8"/>
      <c r="H356" s="8"/>
      <c r="I356" s="8"/>
      <c r="J356" s="8"/>
    </row>
    <row r="357" spans="6:10" ht="12.75">
      <c r="F357" s="8"/>
      <c r="G357" s="8"/>
      <c r="H357" s="8"/>
      <c r="I357" s="8"/>
      <c r="J357" s="8"/>
    </row>
    <row r="358" spans="6:10" ht="12.75">
      <c r="F358" s="8"/>
      <c r="G358" s="8"/>
      <c r="H358" s="8"/>
      <c r="I358" s="8"/>
      <c r="J358" s="8"/>
    </row>
    <row r="359" spans="6:10" ht="12.75">
      <c r="F359" s="8"/>
      <c r="G359" s="8"/>
      <c r="H359" s="8"/>
      <c r="I359" s="8"/>
      <c r="J359" s="8"/>
    </row>
    <row r="360" spans="6:10" ht="12.75">
      <c r="F360" s="8"/>
      <c r="G360" s="8"/>
      <c r="H360" s="8"/>
      <c r="I360" s="8"/>
      <c r="J360" s="8"/>
    </row>
    <row r="361" spans="6:10" ht="12.75">
      <c r="F361" s="8"/>
      <c r="G361" s="8"/>
      <c r="H361" s="8"/>
      <c r="I361" s="8"/>
      <c r="J361" s="8"/>
    </row>
    <row r="362" spans="6:10" ht="12.75">
      <c r="F362" s="8"/>
      <c r="G362" s="8"/>
      <c r="H362" s="8"/>
      <c r="I362" s="8"/>
      <c r="J362" s="8"/>
    </row>
    <row r="363" spans="6:10" ht="12.75">
      <c r="F363" s="8"/>
      <c r="G363" s="8"/>
      <c r="H363" s="8"/>
      <c r="I363" s="8"/>
      <c r="J363" s="8"/>
    </row>
    <row r="364" spans="6:10" ht="12.75">
      <c r="F364" s="8"/>
      <c r="G364" s="8"/>
      <c r="H364" s="8"/>
      <c r="I364" s="8"/>
      <c r="J364" s="8"/>
    </row>
    <row r="365" spans="6:10" ht="12.75">
      <c r="F365" s="8"/>
      <c r="G365" s="8"/>
      <c r="H365" s="8"/>
      <c r="I365" s="8"/>
      <c r="J365" s="8"/>
    </row>
    <row r="366" spans="6:10" ht="12.75">
      <c r="F366" s="8"/>
      <c r="G366" s="8"/>
      <c r="H366" s="8"/>
      <c r="I366" s="8"/>
      <c r="J366" s="8"/>
    </row>
    <row r="367" spans="6:10" ht="12.75">
      <c r="F367" s="8"/>
      <c r="G367" s="8"/>
      <c r="H367" s="8"/>
      <c r="I367" s="8"/>
      <c r="J367" s="8"/>
    </row>
    <row r="368" spans="6:10" ht="12.75">
      <c r="F368" s="8"/>
      <c r="G368" s="8"/>
      <c r="H368" s="8"/>
      <c r="I368" s="8"/>
      <c r="J368" s="8"/>
    </row>
    <row r="369" spans="6:10" ht="12.75">
      <c r="F369" s="8"/>
      <c r="G369" s="8"/>
      <c r="H369" s="8"/>
      <c r="I369" s="8"/>
      <c r="J369" s="8"/>
    </row>
    <row r="370" spans="6:10" ht="12.75">
      <c r="F370" s="8"/>
      <c r="G370" s="8"/>
      <c r="H370" s="8"/>
      <c r="I370" s="8"/>
      <c r="J370" s="8"/>
    </row>
    <row r="371" spans="6:10" ht="12.75">
      <c r="F371" s="8"/>
      <c r="G371" s="8"/>
      <c r="H371" s="8"/>
      <c r="I371" s="8"/>
      <c r="J371" s="8"/>
    </row>
    <row r="372" spans="6:10" ht="12.75">
      <c r="F372" s="8"/>
      <c r="G372" s="8"/>
      <c r="H372" s="8"/>
      <c r="I372" s="8"/>
      <c r="J372" s="8"/>
    </row>
    <row r="373" spans="6:10" ht="12.75">
      <c r="F373" s="8"/>
      <c r="G373" s="8"/>
      <c r="H373" s="8"/>
      <c r="I373" s="8"/>
      <c r="J373" s="8"/>
    </row>
    <row r="374" spans="6:10" ht="12.75">
      <c r="F374" s="8"/>
      <c r="G374" s="8"/>
      <c r="H374" s="8"/>
      <c r="I374" s="8"/>
      <c r="J374" s="8"/>
    </row>
    <row r="375" spans="6:10" ht="12.75">
      <c r="F375" s="8"/>
      <c r="G375" s="8"/>
      <c r="H375" s="8"/>
      <c r="I375" s="8"/>
      <c r="J375" s="8"/>
    </row>
    <row r="376" spans="6:10" ht="12.75">
      <c r="F376" s="8"/>
      <c r="G376" s="8"/>
      <c r="H376" s="8"/>
      <c r="I376" s="8"/>
      <c r="J376" s="8"/>
    </row>
    <row r="377" spans="6:10" ht="12.75">
      <c r="F377" s="8"/>
      <c r="G377" s="8"/>
      <c r="H377" s="8"/>
      <c r="I377" s="8"/>
      <c r="J377" s="8"/>
    </row>
    <row r="378" spans="6:10" ht="12.75">
      <c r="F378" s="8"/>
      <c r="G378" s="8"/>
      <c r="H378" s="8"/>
      <c r="I378" s="8"/>
      <c r="J378" s="8"/>
    </row>
    <row r="379" spans="6:10" ht="12.75">
      <c r="F379" s="8"/>
      <c r="G379" s="8"/>
      <c r="H379" s="8"/>
      <c r="I379" s="8"/>
      <c r="J379" s="8"/>
    </row>
    <row r="380" spans="6:10" ht="12.75">
      <c r="F380" s="8"/>
      <c r="G380" s="8"/>
      <c r="H380" s="8"/>
      <c r="I380" s="8"/>
      <c r="J380" s="8"/>
    </row>
    <row r="381" spans="6:10" ht="12.75">
      <c r="F381" s="8"/>
      <c r="G381" s="8"/>
      <c r="H381" s="8"/>
      <c r="I381" s="8"/>
      <c r="J381" s="8"/>
    </row>
    <row r="382" spans="6:10" ht="12.75">
      <c r="F382" s="8"/>
      <c r="G382" s="8"/>
      <c r="H382" s="8"/>
      <c r="I382" s="8"/>
      <c r="J382" s="8"/>
    </row>
    <row r="383" spans="6:10" ht="12.75">
      <c r="F383" s="8"/>
      <c r="G383" s="8"/>
      <c r="H383" s="8"/>
      <c r="I383" s="8"/>
      <c r="J383" s="8"/>
    </row>
    <row r="384" spans="6:10" ht="12.75">
      <c r="F384" s="8"/>
      <c r="G384" s="8"/>
      <c r="H384" s="8"/>
      <c r="I384" s="8"/>
      <c r="J384" s="8"/>
    </row>
    <row r="385" spans="6:10" ht="12.75">
      <c r="F385" s="8"/>
      <c r="G385" s="8"/>
      <c r="H385" s="8"/>
      <c r="I385" s="8"/>
      <c r="J385" s="8"/>
    </row>
    <row r="386" spans="6:10" ht="12.75">
      <c r="F386" s="8"/>
      <c r="G386" s="8"/>
      <c r="H386" s="8"/>
      <c r="I386" s="8"/>
      <c r="J386" s="8"/>
    </row>
    <row r="387" spans="6:10" ht="12.75">
      <c r="F387" s="8"/>
      <c r="G387" s="8"/>
      <c r="H387" s="8"/>
      <c r="I387" s="8"/>
      <c r="J387" s="8"/>
    </row>
    <row r="388" spans="6:10" ht="12.75">
      <c r="F388" s="8"/>
      <c r="G388" s="8"/>
      <c r="H388" s="8"/>
      <c r="I388" s="8"/>
      <c r="J388" s="8"/>
    </row>
    <row r="389" spans="6:10" ht="12.75">
      <c r="F389" s="8"/>
      <c r="G389" s="8"/>
      <c r="H389" s="8"/>
      <c r="I389" s="8"/>
      <c r="J389" s="8"/>
    </row>
    <row r="390" spans="6:10" ht="12.75">
      <c r="F390" s="8"/>
      <c r="G390" s="8"/>
      <c r="H390" s="8"/>
      <c r="I390" s="8"/>
      <c r="J390" s="8"/>
    </row>
    <row r="391" spans="6:10" ht="12.75">
      <c r="F391" s="8"/>
      <c r="G391" s="8"/>
      <c r="H391" s="8"/>
      <c r="I391" s="8"/>
      <c r="J391" s="8"/>
    </row>
    <row r="392" spans="6:10" ht="12.75">
      <c r="F392" s="8"/>
      <c r="G392" s="8"/>
      <c r="H392" s="8"/>
      <c r="I392" s="8"/>
      <c r="J392" s="8"/>
    </row>
    <row r="393" spans="6:10" ht="12.75">
      <c r="F393" s="8"/>
      <c r="G393" s="8"/>
      <c r="H393" s="8"/>
      <c r="I393" s="8"/>
      <c r="J393" s="8"/>
    </row>
    <row r="394" spans="6:10" ht="12.75">
      <c r="F394" s="8"/>
      <c r="G394" s="8"/>
      <c r="H394" s="8"/>
      <c r="I394" s="8"/>
      <c r="J394" s="8"/>
    </row>
    <row r="395" spans="6:10" ht="12.75">
      <c r="F395" s="8"/>
      <c r="G395" s="8"/>
      <c r="H395" s="8"/>
      <c r="I395" s="8"/>
      <c r="J395" s="8"/>
    </row>
    <row r="396" spans="6:10" ht="12.75">
      <c r="F396" s="8"/>
      <c r="G396" s="8"/>
      <c r="H396" s="8"/>
      <c r="I396" s="8"/>
      <c r="J396" s="8"/>
    </row>
    <row r="397" spans="6:10" ht="12.75">
      <c r="F397" s="8"/>
      <c r="G397" s="8"/>
      <c r="H397" s="8"/>
      <c r="I397" s="8"/>
      <c r="J397" s="8"/>
    </row>
    <row r="398" spans="6:10" ht="12.75">
      <c r="F398" s="8"/>
      <c r="G398" s="8"/>
      <c r="H398" s="8"/>
      <c r="I398" s="8"/>
      <c r="J398" s="8"/>
    </row>
    <row r="399" spans="6:10" ht="12.75">
      <c r="F399" s="8"/>
      <c r="G399" s="8"/>
      <c r="H399" s="8"/>
      <c r="I399" s="8"/>
      <c r="J399" s="8"/>
    </row>
    <row r="400" spans="6:10" ht="12.75">
      <c r="F400" s="8"/>
      <c r="G400" s="8"/>
      <c r="H400" s="8"/>
      <c r="I400" s="8"/>
      <c r="J400" s="8"/>
    </row>
    <row r="401" spans="6:10" ht="12.75">
      <c r="F401" s="8"/>
      <c r="G401" s="8"/>
      <c r="H401" s="8"/>
      <c r="I401" s="8"/>
      <c r="J401" s="8"/>
    </row>
    <row r="402" spans="6:10" ht="12.75">
      <c r="F402" s="8"/>
      <c r="G402" s="8"/>
      <c r="H402" s="8"/>
      <c r="I402" s="8"/>
      <c r="J402" s="8"/>
    </row>
    <row r="403" spans="6:10" ht="12.75">
      <c r="F403" s="8"/>
      <c r="G403" s="8"/>
      <c r="H403" s="8"/>
      <c r="I403" s="8"/>
      <c r="J403" s="8"/>
    </row>
    <row r="404" spans="6:10" ht="12.75">
      <c r="F404" s="8"/>
      <c r="G404" s="8"/>
      <c r="H404" s="8"/>
      <c r="I404" s="8"/>
      <c r="J404" s="8"/>
    </row>
    <row r="405" spans="6:10" ht="12.75">
      <c r="F405" s="8"/>
      <c r="G405" s="8"/>
      <c r="H405" s="8"/>
      <c r="I405" s="8"/>
      <c r="J405" s="8"/>
    </row>
    <row r="406" spans="6:10" ht="12.75">
      <c r="F406" s="8"/>
      <c r="G406" s="8"/>
      <c r="H406" s="8"/>
      <c r="I406" s="8"/>
      <c r="J406" s="8"/>
    </row>
    <row r="407" spans="6:10" ht="12.75">
      <c r="F407" s="8"/>
      <c r="G407" s="8"/>
      <c r="H407" s="8"/>
      <c r="I407" s="8"/>
      <c r="J407" s="8"/>
    </row>
    <row r="408" spans="6:10" ht="12.75">
      <c r="F408" s="8"/>
      <c r="G408" s="8"/>
      <c r="H408" s="8"/>
      <c r="I408" s="8"/>
      <c r="J408" s="8"/>
    </row>
    <row r="409" spans="6:10" ht="12.75">
      <c r="F409" s="8"/>
      <c r="G409" s="8"/>
      <c r="H409" s="8"/>
      <c r="I409" s="8"/>
      <c r="J409" s="8"/>
    </row>
    <row r="410" spans="6:10" ht="12.75">
      <c r="F410" s="8"/>
      <c r="G410" s="8"/>
      <c r="H410" s="8"/>
      <c r="I410" s="8"/>
      <c r="J410" s="8"/>
    </row>
    <row r="411" spans="6:10" ht="12.75">
      <c r="F411" s="8"/>
      <c r="G411" s="8"/>
      <c r="H411" s="8"/>
      <c r="I411" s="8"/>
      <c r="J411" s="8"/>
    </row>
    <row r="412" spans="6:10" ht="12.75">
      <c r="F412" s="8"/>
      <c r="G412" s="8"/>
      <c r="H412" s="8"/>
      <c r="I412" s="8"/>
      <c r="J412" s="8"/>
    </row>
    <row r="413" spans="6:10" ht="12.75">
      <c r="F413" s="8"/>
      <c r="G413" s="8"/>
      <c r="H413" s="8"/>
      <c r="I413" s="8"/>
      <c r="J413" s="8"/>
    </row>
    <row r="414" spans="6:10" ht="12.75">
      <c r="F414" s="8"/>
      <c r="G414" s="8"/>
      <c r="H414" s="8"/>
      <c r="I414" s="8"/>
      <c r="J414" s="8"/>
    </row>
    <row r="415" spans="6:10" ht="12.75">
      <c r="F415" s="8"/>
      <c r="G415" s="8"/>
      <c r="H415" s="8"/>
      <c r="I415" s="8"/>
      <c r="J415" s="8"/>
    </row>
    <row r="416" spans="6:10" ht="12.75">
      <c r="F416" s="8"/>
      <c r="G416" s="8"/>
      <c r="H416" s="8"/>
      <c r="I416" s="8"/>
      <c r="J416" s="8"/>
    </row>
    <row r="417" spans="6:10" ht="12.75">
      <c r="F417" s="8"/>
      <c r="G417" s="8"/>
      <c r="H417" s="8"/>
      <c r="I417" s="8"/>
      <c r="J417" s="8"/>
    </row>
    <row r="418" spans="6:10" ht="12.75">
      <c r="F418" s="8"/>
      <c r="G418" s="8"/>
      <c r="H418" s="8"/>
      <c r="I418" s="8"/>
      <c r="J418" s="8"/>
    </row>
    <row r="419" spans="6:10" ht="12.75">
      <c r="F419" s="8"/>
      <c r="G419" s="8"/>
      <c r="H419" s="8"/>
      <c r="I419" s="8"/>
      <c r="J419" s="8"/>
    </row>
    <row r="420" spans="6:10" ht="12.75">
      <c r="F420" s="8"/>
      <c r="G420" s="8"/>
      <c r="H420" s="8"/>
      <c r="I420" s="8"/>
      <c r="J420" s="8"/>
    </row>
    <row r="421" spans="6:10" ht="12.75">
      <c r="F421" s="8"/>
      <c r="G421" s="8"/>
      <c r="H421" s="8"/>
      <c r="I421" s="8"/>
      <c r="J421" s="8"/>
    </row>
    <row r="422" spans="6:10" ht="12.75">
      <c r="F422" s="8"/>
      <c r="G422" s="8"/>
      <c r="H422" s="8"/>
      <c r="I422" s="8"/>
      <c r="J422" s="8"/>
    </row>
    <row r="423" spans="6:10" ht="12.75">
      <c r="F423" s="8"/>
      <c r="G423" s="8"/>
      <c r="H423" s="8"/>
      <c r="I423" s="8"/>
      <c r="J423" s="8"/>
    </row>
    <row r="424" spans="6:10" ht="12.75">
      <c r="F424" s="8"/>
      <c r="G424" s="8"/>
      <c r="H424" s="8"/>
      <c r="I424" s="8"/>
      <c r="J424" s="8"/>
    </row>
    <row r="425" spans="6:10" ht="12.75">
      <c r="F425" s="8"/>
      <c r="G425" s="8"/>
      <c r="H425" s="8"/>
      <c r="I425" s="8"/>
      <c r="J425" s="8"/>
    </row>
    <row r="426" spans="6:10" ht="12.75">
      <c r="F426" s="8"/>
      <c r="G426" s="8"/>
      <c r="H426" s="8"/>
      <c r="I426" s="8"/>
      <c r="J426" s="8"/>
    </row>
    <row r="427" spans="6:10" ht="12.75">
      <c r="F427" s="8"/>
      <c r="G427" s="8"/>
      <c r="H427" s="8"/>
      <c r="I427" s="8"/>
      <c r="J427" s="8"/>
    </row>
    <row r="428" spans="6:10" ht="12.75">
      <c r="F428" s="8"/>
      <c r="G428" s="8"/>
      <c r="H428" s="8"/>
      <c r="I428" s="8"/>
      <c r="J428" s="8"/>
    </row>
    <row r="429" spans="6:10" ht="12.75">
      <c r="F429" s="8"/>
      <c r="G429" s="8"/>
      <c r="H429" s="8"/>
      <c r="I429" s="8"/>
      <c r="J429" s="8"/>
    </row>
    <row r="430" spans="6:10" ht="12.75">
      <c r="F430" s="8"/>
      <c r="G430" s="8"/>
      <c r="H430" s="8"/>
      <c r="I430" s="8"/>
      <c r="J430" s="8"/>
    </row>
    <row r="431" spans="6:10" ht="12.75">
      <c r="F431" s="8"/>
      <c r="G431" s="8"/>
      <c r="H431" s="8"/>
      <c r="I431" s="8"/>
      <c r="J431" s="8"/>
    </row>
    <row r="432" spans="6:10" ht="12.75">
      <c r="F432" s="8"/>
      <c r="G432" s="8"/>
      <c r="H432" s="8"/>
      <c r="I432" s="8"/>
      <c r="J432" s="8"/>
    </row>
    <row r="433" spans="6:10" ht="12.75">
      <c r="F433" s="8"/>
      <c r="G433" s="8"/>
      <c r="H433" s="8"/>
      <c r="I433" s="8"/>
      <c r="J433" s="8"/>
    </row>
    <row r="434" spans="6:10" ht="12.75">
      <c r="F434" s="8"/>
      <c r="G434" s="8"/>
      <c r="H434" s="8"/>
      <c r="I434" s="8"/>
      <c r="J434" s="8"/>
    </row>
    <row r="435" spans="6:10" ht="12.75">
      <c r="F435" s="8"/>
      <c r="G435" s="8"/>
      <c r="H435" s="8"/>
      <c r="I435" s="8"/>
      <c r="J435" s="8"/>
    </row>
    <row r="436" spans="6:10" ht="12.75">
      <c r="F436" s="8"/>
      <c r="G436" s="8"/>
      <c r="H436" s="8"/>
      <c r="I436" s="8"/>
      <c r="J436" s="8"/>
    </row>
    <row r="437" spans="6:10" ht="12.75">
      <c r="F437" s="8"/>
      <c r="G437" s="8"/>
      <c r="H437" s="8"/>
      <c r="I437" s="8"/>
      <c r="J437" s="8"/>
    </row>
    <row r="438" spans="6:10" ht="12.75">
      <c r="F438" s="8"/>
      <c r="G438" s="8"/>
      <c r="H438" s="8"/>
      <c r="I438" s="8"/>
      <c r="J438" s="8"/>
    </row>
    <row r="439" spans="6:10" ht="12.75">
      <c r="F439" s="8"/>
      <c r="G439" s="8"/>
      <c r="H439" s="8"/>
      <c r="I439" s="8"/>
      <c r="J439" s="8"/>
    </row>
    <row r="440" spans="6:10" ht="12.75">
      <c r="F440" s="8"/>
      <c r="G440" s="8"/>
      <c r="H440" s="8"/>
      <c r="I440" s="8"/>
      <c r="J440" s="8"/>
    </row>
    <row r="441" spans="6:10" ht="12.75">
      <c r="F441" s="8"/>
      <c r="G441" s="8"/>
      <c r="H441" s="8"/>
      <c r="I441" s="8"/>
      <c r="J441" s="8"/>
    </row>
    <row r="442" spans="6:10" ht="12.75">
      <c r="F442" s="8"/>
      <c r="G442" s="8"/>
      <c r="H442" s="8"/>
      <c r="I442" s="8"/>
      <c r="J442" s="8"/>
    </row>
    <row r="443" spans="6:10" ht="12.75">
      <c r="F443" s="8"/>
      <c r="G443" s="8"/>
      <c r="H443" s="8"/>
      <c r="I443" s="8"/>
      <c r="J443" s="8"/>
    </row>
    <row r="444" spans="6:10" ht="12.75">
      <c r="F444" s="8"/>
      <c r="G444" s="8"/>
      <c r="H444" s="8"/>
      <c r="I444" s="8"/>
      <c r="J444" s="8"/>
    </row>
    <row r="445" spans="6:10" ht="12.75">
      <c r="F445" s="8"/>
      <c r="G445" s="8"/>
      <c r="H445" s="8"/>
      <c r="I445" s="8"/>
      <c r="J445" s="8"/>
    </row>
    <row r="446" spans="6:10" ht="12.75">
      <c r="F446" s="8"/>
      <c r="G446" s="8"/>
      <c r="H446" s="8"/>
      <c r="I446" s="8"/>
      <c r="J446" s="8"/>
    </row>
    <row r="447" spans="6:10" ht="12.75">
      <c r="F447" s="8"/>
      <c r="G447" s="8"/>
      <c r="H447" s="8"/>
      <c r="I447" s="8"/>
      <c r="J447" s="8"/>
    </row>
    <row r="448" spans="6:10" ht="12.75">
      <c r="F448" s="8"/>
      <c r="G448" s="8"/>
      <c r="H448" s="8"/>
      <c r="I448" s="8"/>
      <c r="J448" s="8"/>
    </row>
    <row r="449" spans="6:10" ht="12.75">
      <c r="F449" s="8"/>
      <c r="G449" s="8"/>
      <c r="H449" s="8"/>
      <c r="I449" s="8"/>
      <c r="J449" s="8"/>
    </row>
    <row r="450" spans="6:10" ht="12.75">
      <c r="F450" s="8"/>
      <c r="G450" s="8"/>
      <c r="H450" s="8"/>
      <c r="I450" s="8"/>
      <c r="J450" s="8"/>
    </row>
    <row r="451" spans="6:10" ht="12.75">
      <c r="F451" s="8"/>
      <c r="G451" s="8"/>
      <c r="H451" s="8"/>
      <c r="I451" s="8"/>
      <c r="J451" s="8"/>
    </row>
    <row r="452" spans="6:10" ht="12.75">
      <c r="F452" s="8"/>
      <c r="G452" s="8"/>
      <c r="H452" s="8"/>
      <c r="I452" s="8"/>
      <c r="J452" s="8"/>
    </row>
    <row r="453" spans="6:10" ht="12.75">
      <c r="F453" s="8"/>
      <c r="G453" s="8"/>
      <c r="H453" s="8"/>
      <c r="I453" s="8"/>
      <c r="J453" s="8"/>
    </row>
    <row r="454" spans="6:10" ht="12.75">
      <c r="F454" s="8"/>
      <c r="G454" s="8"/>
      <c r="H454" s="8"/>
      <c r="I454" s="8"/>
      <c r="J454" s="8"/>
    </row>
    <row r="455" spans="6:10" ht="12.75">
      <c r="F455" s="8"/>
      <c r="G455" s="8"/>
      <c r="H455" s="8"/>
      <c r="I455" s="8"/>
      <c r="J455" s="8"/>
    </row>
    <row r="456" spans="6:10" ht="12.75">
      <c r="F456" s="8"/>
      <c r="G456" s="8"/>
      <c r="H456" s="8"/>
      <c r="I456" s="8"/>
      <c r="J456" s="8"/>
    </row>
    <row r="457" spans="6:10" ht="12.75">
      <c r="F457" s="8"/>
      <c r="G457" s="8"/>
      <c r="H457" s="8"/>
      <c r="I457" s="8"/>
      <c r="J457" s="8"/>
    </row>
    <row r="458" spans="6:10" ht="12.75">
      <c r="F458" s="8"/>
      <c r="G458" s="8"/>
      <c r="H458" s="8"/>
      <c r="I458" s="8"/>
      <c r="J458" s="8"/>
    </row>
    <row r="459" spans="6:10" ht="12.75">
      <c r="F459" s="8"/>
      <c r="G459" s="8"/>
      <c r="H459" s="8"/>
      <c r="I459" s="8"/>
      <c r="J459" s="8"/>
    </row>
    <row r="460" spans="6:10" ht="12.75">
      <c r="F460" s="8"/>
      <c r="G460" s="8"/>
      <c r="H460" s="8"/>
      <c r="I460" s="8"/>
      <c r="J460" s="8"/>
    </row>
    <row r="461" spans="6:10" ht="12.75">
      <c r="F461" s="8"/>
      <c r="G461" s="8"/>
      <c r="H461" s="8"/>
      <c r="I461" s="8"/>
      <c r="J461" s="8"/>
    </row>
    <row r="462" spans="6:10" ht="12.75">
      <c r="F462" s="8"/>
      <c r="G462" s="8"/>
      <c r="H462" s="8"/>
      <c r="I462" s="8"/>
      <c r="J462" s="8"/>
    </row>
    <row r="463" spans="6:10" ht="12.75">
      <c r="F463" s="8"/>
      <c r="G463" s="8"/>
      <c r="H463" s="8"/>
      <c r="I463" s="8"/>
      <c r="J463" s="8"/>
    </row>
    <row r="464" spans="6:10" ht="12.75">
      <c r="F464" s="8"/>
      <c r="G464" s="8"/>
      <c r="H464" s="8"/>
      <c r="I464" s="8"/>
      <c r="J464" s="8"/>
    </row>
    <row r="465" spans="6:10" ht="12.75">
      <c r="F465" s="8"/>
      <c r="G465" s="8"/>
      <c r="H465" s="8"/>
      <c r="I465" s="8"/>
      <c r="J465" s="8"/>
    </row>
    <row r="466" spans="6:10" ht="12.75">
      <c r="F466" s="8"/>
      <c r="G466" s="8"/>
      <c r="H466" s="8"/>
      <c r="I466" s="8"/>
      <c r="J466" s="8"/>
    </row>
    <row r="467" spans="6:10" ht="12.75">
      <c r="F467" s="8"/>
      <c r="G467" s="8"/>
      <c r="H467" s="8"/>
      <c r="I467" s="8"/>
      <c r="J467" s="8"/>
    </row>
    <row r="468" spans="6:10" ht="12.75">
      <c r="F468" s="8"/>
      <c r="G468" s="8"/>
      <c r="H468" s="8"/>
      <c r="I468" s="8"/>
      <c r="J468" s="8"/>
    </row>
    <row r="469" spans="6:10" ht="12.75">
      <c r="F469" s="8"/>
      <c r="G469" s="8"/>
      <c r="H469" s="8"/>
      <c r="I469" s="8"/>
      <c r="J469" s="8"/>
    </row>
    <row r="470" spans="6:10" ht="12.75">
      <c r="F470" s="8"/>
      <c r="G470" s="8"/>
      <c r="H470" s="8"/>
      <c r="I470" s="8"/>
      <c r="J470" s="8"/>
    </row>
    <row r="471" spans="6:10" ht="12.75">
      <c r="F471" s="8"/>
      <c r="G471" s="8"/>
      <c r="H471" s="8"/>
      <c r="I471" s="8"/>
      <c r="J471" s="8"/>
    </row>
    <row r="472" spans="6:10" ht="12.75">
      <c r="F472" s="8"/>
      <c r="G472" s="8"/>
      <c r="H472" s="8"/>
      <c r="I472" s="8"/>
      <c r="J472" s="8"/>
    </row>
    <row r="473" spans="6:10" ht="12.75">
      <c r="F473" s="8"/>
      <c r="G473" s="8"/>
      <c r="H473" s="8"/>
      <c r="I473" s="8"/>
      <c r="J473" s="8"/>
    </row>
    <row r="474" spans="6:10" ht="12.75">
      <c r="F474" s="8"/>
      <c r="G474" s="8"/>
      <c r="H474" s="8"/>
      <c r="I474" s="8"/>
      <c r="J474" s="8"/>
    </row>
    <row r="475" spans="6:10" ht="12.75">
      <c r="F475" s="8"/>
      <c r="G475" s="8"/>
      <c r="H475" s="8"/>
      <c r="I475" s="8"/>
      <c r="J475" s="8"/>
    </row>
    <row r="476" spans="6:10" ht="12.75">
      <c r="F476" s="8"/>
      <c r="G476" s="8"/>
      <c r="H476" s="8"/>
      <c r="I476" s="8"/>
      <c r="J476" s="8"/>
    </row>
    <row r="477" spans="6:10" ht="12.75">
      <c r="F477" s="8"/>
      <c r="G477" s="8"/>
      <c r="H477" s="8"/>
      <c r="I477" s="8"/>
      <c r="J477" s="8"/>
    </row>
    <row r="478" spans="6:10" ht="12.75">
      <c r="F478" s="8"/>
      <c r="G478" s="8"/>
      <c r="H478" s="8"/>
      <c r="I478" s="8"/>
      <c r="J478" s="8"/>
    </row>
    <row r="479" spans="6:10" ht="12.75">
      <c r="F479" s="8"/>
      <c r="G479" s="8"/>
      <c r="H479" s="8"/>
      <c r="I479" s="8"/>
      <c r="J479" s="8"/>
    </row>
    <row r="480" spans="6:10" ht="12.75">
      <c r="F480" s="8"/>
      <c r="G480" s="8"/>
      <c r="H480" s="8"/>
      <c r="I480" s="8"/>
      <c r="J480" s="8"/>
    </row>
    <row r="481" spans="6:10" ht="12.75">
      <c r="F481" s="8"/>
      <c r="G481" s="8"/>
      <c r="H481" s="8"/>
      <c r="I481" s="8"/>
      <c r="J481" s="8"/>
    </row>
    <row r="482" spans="6:10" ht="12.75">
      <c r="F482" s="8"/>
      <c r="G482" s="8"/>
      <c r="H482" s="8"/>
      <c r="I482" s="8"/>
      <c r="J482" s="8"/>
    </row>
    <row r="483" spans="6:10" ht="12.75">
      <c r="F483" s="8"/>
      <c r="G483" s="8"/>
      <c r="H483" s="8"/>
      <c r="I483" s="8"/>
      <c r="J483" s="8"/>
    </row>
    <row r="484" spans="6:10" ht="12.75">
      <c r="F484" s="8"/>
      <c r="G484" s="8"/>
      <c r="H484" s="8"/>
      <c r="I484" s="8"/>
      <c r="J484" s="8"/>
    </row>
    <row r="485" spans="6:10" ht="12.75">
      <c r="F485" s="8"/>
      <c r="G485" s="8"/>
      <c r="H485" s="8"/>
      <c r="I485" s="8"/>
      <c r="J485" s="8"/>
    </row>
    <row r="486" spans="6:10" ht="12.75">
      <c r="F486" s="8"/>
      <c r="G486" s="8"/>
      <c r="H486" s="8"/>
      <c r="I486" s="8"/>
      <c r="J486" s="8"/>
    </row>
    <row r="487" spans="6:10" ht="12.75">
      <c r="F487" s="8"/>
      <c r="G487" s="8"/>
      <c r="H487" s="8"/>
      <c r="I487" s="8"/>
      <c r="J487" s="8"/>
    </row>
    <row r="488" spans="6:10" ht="12.75">
      <c r="F488" s="8"/>
      <c r="G488" s="8"/>
      <c r="H488" s="8"/>
      <c r="I488" s="8"/>
      <c r="J488" s="8"/>
    </row>
    <row r="489" spans="6:10" ht="12.75">
      <c r="F489" s="8"/>
      <c r="G489" s="8"/>
      <c r="H489" s="8"/>
      <c r="I489" s="8"/>
      <c r="J489" s="8"/>
    </row>
    <row r="490" spans="6:10" ht="12.75">
      <c r="F490" s="8"/>
      <c r="G490" s="8"/>
      <c r="H490" s="8"/>
      <c r="I490" s="8"/>
      <c r="J490" s="8"/>
    </row>
    <row r="491" spans="6:10" ht="12.75">
      <c r="F491" s="8"/>
      <c r="G491" s="8"/>
      <c r="H491" s="8"/>
      <c r="I491" s="8"/>
      <c r="J491" s="8"/>
    </row>
    <row r="492" spans="6:10" ht="12.75">
      <c r="F492" s="8"/>
      <c r="G492" s="8"/>
      <c r="H492" s="8"/>
      <c r="I492" s="8"/>
      <c r="J492" s="8"/>
    </row>
    <row r="493" spans="6:10" ht="12.75">
      <c r="F493" s="8"/>
      <c r="G493" s="8"/>
      <c r="H493" s="8"/>
      <c r="I493" s="8"/>
      <c r="J493" s="8"/>
    </row>
    <row r="494" spans="6:10" ht="12.75">
      <c r="F494" s="8"/>
      <c r="G494" s="8"/>
      <c r="H494" s="8"/>
      <c r="I494" s="8"/>
      <c r="J494" s="8"/>
    </row>
    <row r="495" spans="6:10" ht="12.75">
      <c r="F495" s="8"/>
      <c r="G495" s="8"/>
      <c r="H495" s="8"/>
      <c r="I495" s="8"/>
      <c r="J495" s="8"/>
    </row>
    <row r="496" spans="6:10" ht="12.75">
      <c r="F496" s="8"/>
      <c r="G496" s="8"/>
      <c r="H496" s="8"/>
      <c r="I496" s="8"/>
      <c r="J496" s="8"/>
    </row>
    <row r="497" spans="6:10" ht="12.75">
      <c r="F497" s="8"/>
      <c r="G497" s="8"/>
      <c r="H497" s="8"/>
      <c r="I497" s="8"/>
      <c r="J497" s="8"/>
    </row>
    <row r="498" spans="6:10" ht="12.75">
      <c r="F498" s="8"/>
      <c r="G498" s="8"/>
      <c r="H498" s="8"/>
      <c r="I498" s="8"/>
      <c r="J498" s="8"/>
    </row>
    <row r="499" spans="6:10" ht="12.75">
      <c r="F499" s="8"/>
      <c r="G499" s="8"/>
      <c r="H499" s="8"/>
      <c r="I499" s="8"/>
      <c r="J499" s="8"/>
    </row>
    <row r="500" spans="6:10" ht="12.75">
      <c r="F500" s="8"/>
      <c r="G500" s="8"/>
      <c r="H500" s="8"/>
      <c r="I500" s="8"/>
      <c r="J500" s="8"/>
    </row>
    <row r="501" spans="6:10" ht="12.75">
      <c r="F501" s="8"/>
      <c r="G501" s="8"/>
      <c r="H501" s="8"/>
      <c r="I501" s="8"/>
      <c r="J501" s="8"/>
    </row>
    <row r="502" spans="6:10" ht="12.75">
      <c r="F502" s="8"/>
      <c r="G502" s="8"/>
      <c r="H502" s="8"/>
      <c r="I502" s="8"/>
      <c r="J502" s="8"/>
    </row>
    <row r="503" spans="6:10" ht="12.75">
      <c r="F503" s="8"/>
      <c r="G503" s="8"/>
      <c r="H503" s="8"/>
      <c r="I503" s="8"/>
      <c r="J503" s="8"/>
    </row>
    <row r="504" spans="6:10" ht="12.75">
      <c r="F504" s="8"/>
      <c r="G504" s="8"/>
      <c r="H504" s="8"/>
      <c r="I504" s="8"/>
      <c r="J504" s="8"/>
    </row>
    <row r="505" spans="6:10" ht="12.75">
      <c r="F505" s="8"/>
      <c r="G505" s="8"/>
      <c r="H505" s="8"/>
      <c r="I505" s="8"/>
      <c r="J505" s="8"/>
    </row>
    <row r="506" spans="6:10" ht="12.75">
      <c r="F506" s="8"/>
      <c r="G506" s="8"/>
      <c r="H506" s="8"/>
      <c r="I506" s="8"/>
      <c r="J506" s="8"/>
    </row>
    <row r="507" spans="6:10" ht="12.75">
      <c r="F507" s="8"/>
      <c r="G507" s="8"/>
      <c r="H507" s="8"/>
      <c r="I507" s="8"/>
      <c r="J507" s="8"/>
    </row>
    <row r="508" spans="6:10" ht="12.75">
      <c r="F508" s="8"/>
      <c r="G508" s="8"/>
      <c r="H508" s="8"/>
      <c r="I508" s="8"/>
      <c r="J508" s="8"/>
    </row>
    <row r="509" spans="6:10" ht="12.75">
      <c r="F509" s="8"/>
      <c r="G509" s="8"/>
      <c r="H509" s="8"/>
      <c r="I509" s="8"/>
      <c r="J509" s="8"/>
    </row>
    <row r="510" spans="6:10" ht="12.75">
      <c r="F510" s="8"/>
      <c r="G510" s="8"/>
      <c r="H510" s="8"/>
      <c r="I510" s="8"/>
      <c r="J510" s="8"/>
    </row>
    <row r="511" spans="6:10" ht="12.75">
      <c r="F511" s="8"/>
      <c r="G511" s="8"/>
      <c r="H511" s="8"/>
      <c r="I511" s="8"/>
      <c r="J511" s="8"/>
    </row>
    <row r="512" spans="6:10" ht="12.75">
      <c r="F512" s="8"/>
      <c r="G512" s="8"/>
      <c r="H512" s="8"/>
      <c r="I512" s="8"/>
      <c r="J512" s="8"/>
    </row>
    <row r="513" spans="6:10" ht="12.75">
      <c r="F513" s="8"/>
      <c r="G513" s="8"/>
      <c r="H513" s="8"/>
      <c r="I513" s="8"/>
      <c r="J513" s="8"/>
    </row>
    <row r="514" spans="6:10" ht="12.75">
      <c r="F514" s="8"/>
      <c r="G514" s="8"/>
      <c r="H514" s="8"/>
      <c r="I514" s="8"/>
      <c r="J514" s="8"/>
    </row>
    <row r="515" spans="6:10" ht="12.75">
      <c r="F515" s="8"/>
      <c r="G515" s="8"/>
      <c r="H515" s="8"/>
      <c r="I515" s="8"/>
      <c r="J515" s="8"/>
    </row>
    <row r="516" spans="6:10" ht="12.75">
      <c r="F516" s="8"/>
      <c r="G516" s="8"/>
      <c r="H516" s="8"/>
      <c r="I516" s="8"/>
      <c r="J516" s="8"/>
    </row>
    <row r="517" spans="6:10" ht="12.75">
      <c r="F517" s="8"/>
      <c r="G517" s="8"/>
      <c r="H517" s="8"/>
      <c r="I517" s="8"/>
      <c r="J517" s="8"/>
    </row>
    <row r="518" spans="6:10" ht="12.75">
      <c r="F518" s="8"/>
      <c r="G518" s="8"/>
      <c r="H518" s="8"/>
      <c r="I518" s="8"/>
      <c r="J518" s="8"/>
    </row>
    <row r="519" spans="6:10" ht="12.75">
      <c r="F519" s="8"/>
      <c r="G519" s="8"/>
      <c r="H519" s="8"/>
      <c r="I519" s="8"/>
      <c r="J519" s="8"/>
    </row>
    <row r="520" spans="6:10" ht="12.75">
      <c r="F520" s="8"/>
      <c r="G520" s="8"/>
      <c r="H520" s="8"/>
      <c r="I520" s="8"/>
      <c r="J520" s="8"/>
    </row>
    <row r="521" spans="6:10" ht="12.75">
      <c r="F521" s="8"/>
      <c r="G521" s="8"/>
      <c r="H521" s="8"/>
      <c r="I521" s="8"/>
      <c r="J521" s="8"/>
    </row>
    <row r="522" spans="6:10" ht="12.75">
      <c r="F522" s="8"/>
      <c r="G522" s="8"/>
      <c r="H522" s="8"/>
      <c r="I522" s="8"/>
      <c r="J522" s="8"/>
    </row>
    <row r="523" spans="6:10" ht="12.75">
      <c r="F523" s="8"/>
      <c r="G523" s="8"/>
      <c r="H523" s="8"/>
      <c r="I523" s="8"/>
      <c r="J523" s="8"/>
    </row>
    <row r="524" spans="6:10" ht="12.75">
      <c r="F524" s="8"/>
      <c r="G524" s="8"/>
      <c r="H524" s="8"/>
      <c r="I524" s="8"/>
      <c r="J524" s="8"/>
    </row>
    <row r="525" spans="6:10" ht="12.75">
      <c r="F525" s="8"/>
      <c r="G525" s="8"/>
      <c r="H525" s="8"/>
      <c r="I525" s="8"/>
      <c r="J525" s="8"/>
    </row>
    <row r="526" spans="6:10" ht="12.75">
      <c r="F526" s="8"/>
      <c r="G526" s="8"/>
      <c r="H526" s="8"/>
      <c r="I526" s="8"/>
      <c r="J526" s="8"/>
    </row>
    <row r="527" spans="6:10" ht="12.75">
      <c r="F527" s="8"/>
      <c r="G527" s="8"/>
      <c r="H527" s="8"/>
      <c r="I527" s="8"/>
      <c r="J527" s="8"/>
    </row>
    <row r="528" spans="6:10" ht="12.75">
      <c r="F528" s="8"/>
      <c r="G528" s="8"/>
      <c r="H528" s="8"/>
      <c r="I528" s="8"/>
      <c r="J528" s="8"/>
    </row>
    <row r="529" spans="6:10" ht="12.75">
      <c r="F529" s="8"/>
      <c r="G529" s="8"/>
      <c r="H529" s="8"/>
      <c r="I529" s="8"/>
      <c r="J529" s="8"/>
    </row>
    <row r="530" spans="6:10" ht="12.75">
      <c r="F530" s="8"/>
      <c r="G530" s="8"/>
      <c r="H530" s="8"/>
      <c r="I530" s="8"/>
      <c r="J530" s="8"/>
    </row>
    <row r="531" spans="6:10" ht="12.75">
      <c r="F531" s="8"/>
      <c r="G531" s="8"/>
      <c r="H531" s="8"/>
      <c r="I531" s="8"/>
      <c r="J531" s="8"/>
    </row>
    <row r="532" spans="6:10" ht="12.75">
      <c r="F532" s="8"/>
      <c r="G532" s="8"/>
      <c r="H532" s="8"/>
      <c r="I532" s="8"/>
      <c r="J532" s="8"/>
    </row>
    <row r="533" spans="6:10" ht="12.75">
      <c r="F533" s="8"/>
      <c r="G533" s="8"/>
      <c r="H533" s="8"/>
      <c r="I533" s="8"/>
      <c r="J533" s="8"/>
    </row>
    <row r="534" spans="6:10" ht="12.75">
      <c r="F534" s="8"/>
      <c r="G534" s="8"/>
      <c r="H534" s="8"/>
      <c r="I534" s="8"/>
      <c r="J534" s="8"/>
    </row>
    <row r="535" spans="6:10" ht="12.75">
      <c r="F535" s="8"/>
      <c r="G535" s="8"/>
      <c r="H535" s="8"/>
      <c r="I535" s="8"/>
      <c r="J535" s="8"/>
    </row>
    <row r="536" spans="6:10" ht="12.75">
      <c r="F536" s="8"/>
      <c r="G536" s="8"/>
      <c r="H536" s="8"/>
      <c r="I536" s="8"/>
      <c r="J536" s="8"/>
    </row>
    <row r="537" spans="6:10" ht="12.75">
      <c r="F537" s="8"/>
      <c r="G537" s="8"/>
      <c r="H537" s="8"/>
      <c r="I537" s="8"/>
      <c r="J537" s="8"/>
    </row>
    <row r="538" spans="6:10" ht="12.75">
      <c r="F538" s="8"/>
      <c r="G538" s="8"/>
      <c r="H538" s="8"/>
      <c r="I538" s="8"/>
      <c r="J538" s="8"/>
    </row>
    <row r="539" spans="6:10" ht="12.75">
      <c r="F539" s="8"/>
      <c r="G539" s="8"/>
      <c r="H539" s="8"/>
      <c r="I539" s="8"/>
      <c r="J539" s="8"/>
    </row>
    <row r="540" spans="6:10" ht="12.75">
      <c r="F540" s="8"/>
      <c r="G540" s="8"/>
      <c r="H540" s="8"/>
      <c r="I540" s="8"/>
      <c r="J540" s="8"/>
    </row>
    <row r="541" spans="6:10" ht="12.75">
      <c r="F541" s="8"/>
      <c r="G541" s="8"/>
      <c r="H541" s="8"/>
      <c r="I541" s="8"/>
      <c r="J541" s="8"/>
    </row>
    <row r="542" spans="6:10" ht="12.75">
      <c r="F542" s="8"/>
      <c r="G542" s="8"/>
      <c r="H542" s="8"/>
      <c r="I542" s="8"/>
      <c r="J542" s="8"/>
    </row>
    <row r="543" spans="6:10" ht="12.75">
      <c r="F543" s="8"/>
      <c r="G543" s="8"/>
      <c r="H543" s="8"/>
      <c r="I543" s="8"/>
      <c r="J543" s="8"/>
    </row>
    <row r="544" spans="6:10" ht="12.75">
      <c r="F544" s="8"/>
      <c r="G544" s="8"/>
      <c r="H544" s="8"/>
      <c r="I544" s="8"/>
      <c r="J544" s="8"/>
    </row>
    <row r="545" spans="6:10" ht="12.75">
      <c r="F545" s="8"/>
      <c r="G545" s="8"/>
      <c r="H545" s="8"/>
      <c r="I545" s="8"/>
      <c r="J545" s="8"/>
    </row>
    <row r="546" spans="6:10" ht="12.75">
      <c r="F546" s="8"/>
      <c r="G546" s="8"/>
      <c r="H546" s="8"/>
      <c r="I546" s="8"/>
      <c r="J546" s="8"/>
    </row>
    <row r="547" spans="6:10" ht="12.75">
      <c r="F547" s="8"/>
      <c r="G547" s="8"/>
      <c r="H547" s="8"/>
      <c r="I547" s="8"/>
      <c r="J547" s="8"/>
    </row>
    <row r="548" spans="6:10" ht="12.75">
      <c r="F548" s="8"/>
      <c r="G548" s="8"/>
      <c r="H548" s="8"/>
      <c r="I548" s="8"/>
      <c r="J548" s="8"/>
    </row>
    <row r="549" spans="6:10" ht="12.75">
      <c r="F549" s="8"/>
      <c r="G549" s="8"/>
      <c r="H549" s="8"/>
      <c r="I549" s="8"/>
      <c r="J549" s="8"/>
    </row>
    <row r="550" spans="6:10" ht="12.75">
      <c r="F550" s="8"/>
      <c r="G550" s="8"/>
      <c r="H550" s="8"/>
      <c r="I550" s="8"/>
      <c r="J550" s="8"/>
    </row>
    <row r="551" spans="6:10" ht="12.75">
      <c r="F551" s="8"/>
      <c r="G551" s="8"/>
      <c r="H551" s="8"/>
      <c r="I551" s="8"/>
      <c r="J551" s="8"/>
    </row>
    <row r="552" spans="6:10" ht="12.75">
      <c r="F552" s="8"/>
      <c r="G552" s="8"/>
      <c r="H552" s="8"/>
      <c r="I552" s="8"/>
      <c r="J552" s="8"/>
    </row>
    <row r="553" spans="6:10" ht="12.75">
      <c r="F553" s="8"/>
      <c r="G553" s="8"/>
      <c r="H553" s="8"/>
      <c r="I553" s="8"/>
      <c r="J553" s="8"/>
    </row>
    <row r="554" spans="6:10" ht="12.75">
      <c r="F554" s="8"/>
      <c r="G554" s="8"/>
      <c r="H554" s="8"/>
      <c r="I554" s="8"/>
      <c r="J554" s="8"/>
    </row>
    <row r="555" spans="6:10" ht="12.75">
      <c r="F555" s="8"/>
      <c r="G555" s="8"/>
      <c r="H555" s="8"/>
      <c r="I555" s="8"/>
      <c r="J555" s="8"/>
    </row>
    <row r="556" spans="6:10" ht="12.75">
      <c r="F556" s="8"/>
      <c r="G556" s="8"/>
      <c r="H556" s="8"/>
      <c r="I556" s="8"/>
      <c r="J556" s="8"/>
    </row>
    <row r="557" spans="6:10" ht="12.75">
      <c r="F557" s="8"/>
      <c r="G557" s="8"/>
      <c r="H557" s="8"/>
      <c r="I557" s="8"/>
      <c r="J557" s="8"/>
    </row>
  </sheetData>
  <sheetProtection/>
  <mergeCells count="16">
    <mergeCell ref="F9:F10"/>
    <mergeCell ref="H9:H10"/>
    <mergeCell ref="G9:G10"/>
    <mergeCell ref="C9:C10"/>
    <mergeCell ref="D9:D10"/>
    <mergeCell ref="A9:A10"/>
    <mergeCell ref="G2:J2"/>
    <mergeCell ref="J9:J10"/>
    <mergeCell ref="I9:I10"/>
    <mergeCell ref="B9:B10"/>
    <mergeCell ref="B4:J4"/>
    <mergeCell ref="G3:J3"/>
    <mergeCell ref="E9:E10"/>
    <mergeCell ref="A5:J5"/>
    <mergeCell ref="A6:B6"/>
    <mergeCell ref="A7:B7"/>
  </mergeCells>
  <printOptions horizontalCentered="1"/>
  <pageMargins left="0.1968503937007874" right="0.1968503937007874" top="0.9448818897637796" bottom="0.26" header="0" footer="0.1968503937007874"/>
  <pageSetup horizontalDpi="600" verticalDpi="600" orientation="landscape" paperSize="9" scale="50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2"/>
  </sheetPr>
  <dimension ref="A1:M428"/>
  <sheetViews>
    <sheetView showZeros="0" zoomScale="75" zoomScaleNormal="75" zoomScaleSheetLayoutView="75" workbookViewId="0" topLeftCell="C1">
      <selection activeCell="C1" sqref="C1"/>
    </sheetView>
  </sheetViews>
  <sheetFormatPr defaultColWidth="9.00390625" defaultRowHeight="12.75"/>
  <cols>
    <col min="1" max="1" width="19.50390625" style="0" customWidth="1"/>
    <col min="2" max="2" width="16.625" style="10" customWidth="1"/>
    <col min="3" max="3" width="19.125" style="2" customWidth="1"/>
    <col min="4" max="4" width="65.375" style="1" customWidth="1"/>
    <col min="5" max="5" width="104.875" style="2" customWidth="1"/>
    <col min="6" max="6" width="24.50390625" style="325" customWidth="1"/>
    <col min="7" max="8" width="22.125" style="2" customWidth="1"/>
    <col min="9" max="9" width="19.875" style="2" customWidth="1"/>
    <col min="10" max="10" width="20.50390625" style="2" customWidth="1"/>
    <col min="11" max="11" width="22.125" style="116" customWidth="1"/>
    <col min="12" max="12" width="16.50390625" style="138" customWidth="1"/>
    <col min="13" max="16384" width="8.875" style="6" customWidth="1"/>
  </cols>
  <sheetData>
    <row r="1" spans="6:8" ht="24" customHeight="1">
      <c r="F1" s="318"/>
      <c r="G1" s="18" t="s">
        <v>208</v>
      </c>
      <c r="H1" s="18"/>
    </row>
    <row r="2" spans="2:10" ht="30.75" customHeight="1">
      <c r="B2" s="50"/>
      <c r="C2" s="4"/>
      <c r="D2" s="5"/>
      <c r="E2" s="4"/>
      <c r="F2" s="319"/>
      <c r="G2" s="548" t="str">
        <f>Доходи!C2</f>
        <v>До проєкту бюджету Бобровицької міської
об’єднаної територіальної громади на 2020 рік
</v>
      </c>
      <c r="H2" s="548"/>
      <c r="I2" s="548"/>
      <c r="J2" s="90"/>
    </row>
    <row r="3" spans="2:10" ht="6" customHeight="1">
      <c r="B3" s="50"/>
      <c r="C3" s="4"/>
      <c r="D3" s="5"/>
      <c r="E3" s="4"/>
      <c r="F3" s="319"/>
      <c r="G3" s="548">
        <f>Доходи!C3</f>
        <v>0</v>
      </c>
      <c r="H3" s="548"/>
      <c r="I3" s="548"/>
      <c r="J3" s="90"/>
    </row>
    <row r="4" spans="2:10" ht="11.25" customHeight="1">
      <c r="B4" s="50"/>
      <c r="C4" s="554"/>
      <c r="D4" s="554"/>
      <c r="E4" s="554"/>
      <c r="F4" s="554"/>
      <c r="G4" s="554"/>
      <c r="H4" s="554"/>
      <c r="I4" s="554"/>
      <c r="J4" s="32"/>
    </row>
    <row r="5" spans="2:10" ht="36.75" customHeight="1">
      <c r="B5" s="50"/>
      <c r="C5" s="554" t="s">
        <v>313</v>
      </c>
      <c r="D5" s="554"/>
      <c r="E5" s="554"/>
      <c r="F5" s="554"/>
      <c r="G5" s="554"/>
      <c r="H5" s="554"/>
      <c r="I5" s="554"/>
      <c r="J5" s="16"/>
    </row>
    <row r="6" spans="1:10" ht="12" customHeight="1">
      <c r="A6" s="467">
        <v>25521000000</v>
      </c>
      <c r="B6" s="467"/>
      <c r="C6" s="16"/>
      <c r="D6" s="16"/>
      <c r="E6" s="16"/>
      <c r="F6" s="320"/>
      <c r="G6" s="16"/>
      <c r="H6" s="16"/>
      <c r="I6" s="16"/>
      <c r="J6" s="16"/>
    </row>
    <row r="7" spans="1:10" ht="6" customHeight="1">
      <c r="A7" s="480" t="s">
        <v>314</v>
      </c>
      <c r="B7" s="480"/>
      <c r="C7" s="16"/>
      <c r="D7" s="16"/>
      <c r="E7" s="16"/>
      <c r="F7" s="320"/>
      <c r="G7" s="16"/>
      <c r="H7" s="16"/>
      <c r="I7" s="16"/>
      <c r="J7" s="16"/>
    </row>
    <row r="8" spans="2:10" ht="11.25" customHeight="1" thickBot="1">
      <c r="B8"/>
      <c r="C8"/>
      <c r="D8" s="555"/>
      <c r="E8" s="555"/>
      <c r="F8" s="555"/>
      <c r="G8" s="555"/>
      <c r="H8" s="555"/>
      <c r="I8" s="555"/>
      <c r="J8" s="3" t="s">
        <v>44</v>
      </c>
    </row>
    <row r="9" spans="1:10" ht="16.5" customHeight="1">
      <c r="A9" s="490" t="s">
        <v>317</v>
      </c>
      <c r="B9" s="488" t="s">
        <v>318</v>
      </c>
      <c r="C9" s="488" t="s">
        <v>132</v>
      </c>
      <c r="D9" s="562" t="s">
        <v>319</v>
      </c>
      <c r="E9" s="549" t="s">
        <v>133</v>
      </c>
      <c r="F9" s="549" t="s">
        <v>334</v>
      </c>
      <c r="G9" s="549" t="s">
        <v>118</v>
      </c>
      <c r="H9" s="549" t="s">
        <v>47</v>
      </c>
      <c r="I9" s="551" t="s">
        <v>48</v>
      </c>
      <c r="J9" s="552"/>
    </row>
    <row r="10" spans="1:12" ht="120" customHeight="1" thickBot="1">
      <c r="A10" s="560"/>
      <c r="B10" s="561"/>
      <c r="C10" s="561"/>
      <c r="D10" s="563"/>
      <c r="E10" s="550"/>
      <c r="F10" s="550"/>
      <c r="G10" s="550"/>
      <c r="H10" s="550"/>
      <c r="I10" s="95" t="s">
        <v>120</v>
      </c>
      <c r="J10" s="96" t="s">
        <v>46</v>
      </c>
      <c r="K10" s="117"/>
      <c r="L10" s="139"/>
    </row>
    <row r="11" spans="1:12" s="65" customFormat="1" ht="17.25">
      <c r="A11" s="355" t="s">
        <v>32</v>
      </c>
      <c r="B11" s="356" t="s">
        <v>33</v>
      </c>
      <c r="C11" s="356" t="s">
        <v>0</v>
      </c>
      <c r="D11" s="357">
        <v>4</v>
      </c>
      <c r="E11" s="358">
        <v>5</v>
      </c>
      <c r="F11" s="359">
        <v>6</v>
      </c>
      <c r="G11" s="358">
        <v>7</v>
      </c>
      <c r="H11" s="358">
        <v>8</v>
      </c>
      <c r="I11" s="358">
        <v>9</v>
      </c>
      <c r="J11" s="360">
        <v>10</v>
      </c>
      <c r="K11" s="116"/>
      <c r="L11" s="138"/>
    </row>
    <row r="12" spans="1:12" s="207" customFormat="1" ht="27" customHeight="1">
      <c r="A12" s="375" t="s">
        <v>2</v>
      </c>
      <c r="B12" s="304"/>
      <c r="C12" s="305"/>
      <c r="D12" s="306" t="s">
        <v>62</v>
      </c>
      <c r="E12" s="306"/>
      <c r="F12" s="376" t="str">
        <f>F13</f>
        <v>Х</v>
      </c>
      <c r="G12" s="376">
        <f>G13</f>
        <v>18604300</v>
      </c>
      <c r="H12" s="376">
        <f>H13</f>
        <v>12485800</v>
      </c>
      <c r="I12" s="376">
        <f>I13</f>
        <v>6118500</v>
      </c>
      <c r="J12" s="376">
        <f>J13</f>
        <v>6055000</v>
      </c>
      <c r="K12" s="206"/>
      <c r="L12" s="141"/>
    </row>
    <row r="13" spans="1:12" s="210" customFormat="1" ht="30" customHeight="1">
      <c r="A13" s="377" t="s">
        <v>3</v>
      </c>
      <c r="B13" s="307"/>
      <c r="C13" s="308"/>
      <c r="D13" s="309" t="s">
        <v>62</v>
      </c>
      <c r="E13" s="309"/>
      <c r="F13" s="378" t="str">
        <f>F81</f>
        <v>Х</v>
      </c>
      <c r="G13" s="378">
        <f>SUM(G14:G45)</f>
        <v>18604300</v>
      </c>
      <c r="H13" s="378">
        <f>SUM(H14:H45)</f>
        <v>12485800</v>
      </c>
      <c r="I13" s="378">
        <f>SUM(I14:I45)</f>
        <v>6118500</v>
      </c>
      <c r="J13" s="378">
        <f>SUM(J14:J45)</f>
        <v>6055000</v>
      </c>
      <c r="K13" s="208"/>
      <c r="L13" s="209"/>
    </row>
    <row r="14" spans="1:13" s="346" customFormat="1" ht="78" customHeight="1">
      <c r="A14" s="121" t="s">
        <v>12</v>
      </c>
      <c r="B14" s="121" t="s">
        <v>13</v>
      </c>
      <c r="C14" s="121" t="s">
        <v>25</v>
      </c>
      <c r="D14" s="123" t="s">
        <v>11</v>
      </c>
      <c r="E14" s="128" t="s">
        <v>357</v>
      </c>
      <c r="F14" s="125" t="s">
        <v>358</v>
      </c>
      <c r="G14" s="126">
        <f>H14+I14</f>
        <v>144600</v>
      </c>
      <c r="H14" s="126">
        <v>44600</v>
      </c>
      <c r="I14" s="132">
        <v>100000</v>
      </c>
      <c r="J14" s="132">
        <v>100000</v>
      </c>
      <c r="K14" s="348"/>
      <c r="L14" s="345"/>
      <c r="M14" s="351"/>
    </row>
    <row r="15" spans="1:12" s="120" customFormat="1" ht="42" customHeight="1">
      <c r="A15" s="121" t="s">
        <v>14</v>
      </c>
      <c r="B15" s="121" t="s">
        <v>22</v>
      </c>
      <c r="C15" s="121" t="s">
        <v>34</v>
      </c>
      <c r="D15" s="123" t="s">
        <v>15</v>
      </c>
      <c r="E15" s="124" t="s">
        <v>297</v>
      </c>
      <c r="F15" s="125" t="s">
        <v>290</v>
      </c>
      <c r="G15" s="126">
        <f>H15+I15</f>
        <v>30045</v>
      </c>
      <c r="H15" s="126">
        <v>30045</v>
      </c>
      <c r="I15" s="126"/>
      <c r="J15" s="126"/>
      <c r="K15" s="119"/>
      <c r="L15" s="141"/>
    </row>
    <row r="16" spans="1:12" s="120" customFormat="1" ht="42" customHeight="1">
      <c r="A16" s="121" t="s">
        <v>14</v>
      </c>
      <c r="B16" s="121" t="s">
        <v>22</v>
      </c>
      <c r="C16" s="121" t="s">
        <v>34</v>
      </c>
      <c r="D16" s="123" t="s">
        <v>15</v>
      </c>
      <c r="E16" s="128" t="s">
        <v>280</v>
      </c>
      <c r="F16" s="125" t="s">
        <v>278</v>
      </c>
      <c r="G16" s="126">
        <f>H16+I16</f>
        <v>98155</v>
      </c>
      <c r="H16" s="126">
        <v>98155</v>
      </c>
      <c r="I16" s="126"/>
      <c r="J16" s="126"/>
      <c r="K16" s="119"/>
      <c r="L16" s="141"/>
    </row>
    <row r="17" spans="1:12" s="120" customFormat="1" ht="59.25" customHeight="1">
      <c r="A17" s="121" t="s">
        <v>201</v>
      </c>
      <c r="B17" s="121" t="s">
        <v>252</v>
      </c>
      <c r="C17" s="121" t="s">
        <v>134</v>
      </c>
      <c r="D17" s="123" t="s">
        <v>135</v>
      </c>
      <c r="E17" s="128" t="s">
        <v>298</v>
      </c>
      <c r="F17" s="125" t="s">
        <v>293</v>
      </c>
      <c r="G17" s="126">
        <f aca="true" t="shared" si="0" ref="G17:G45">H17+I17</f>
        <v>2000</v>
      </c>
      <c r="H17" s="126">
        <v>2000</v>
      </c>
      <c r="I17" s="126"/>
      <c r="J17" s="126"/>
      <c r="K17" s="352"/>
      <c r="L17" s="558"/>
    </row>
    <row r="18" spans="1:12" s="120" customFormat="1" ht="60" customHeight="1">
      <c r="A18" s="121" t="s">
        <v>202</v>
      </c>
      <c r="B18" s="121" t="s">
        <v>253</v>
      </c>
      <c r="C18" s="121" t="s">
        <v>134</v>
      </c>
      <c r="D18" s="123" t="s">
        <v>136</v>
      </c>
      <c r="E18" s="128" t="s">
        <v>298</v>
      </c>
      <c r="F18" s="125" t="s">
        <v>293</v>
      </c>
      <c r="G18" s="126">
        <f t="shared" si="0"/>
        <v>5000</v>
      </c>
      <c r="H18" s="126">
        <v>5000</v>
      </c>
      <c r="I18" s="126"/>
      <c r="J18" s="126"/>
      <c r="K18" s="352"/>
      <c r="L18" s="558"/>
    </row>
    <row r="19" spans="1:12" s="120" customFormat="1" ht="56.25" customHeight="1">
      <c r="A19" s="121" t="s">
        <v>203</v>
      </c>
      <c r="B19" s="121" t="s">
        <v>254</v>
      </c>
      <c r="C19" s="121" t="s">
        <v>134</v>
      </c>
      <c r="D19" s="123" t="s">
        <v>137</v>
      </c>
      <c r="E19" s="128" t="s">
        <v>299</v>
      </c>
      <c r="F19" s="125" t="s">
        <v>294</v>
      </c>
      <c r="G19" s="126">
        <f t="shared" si="0"/>
        <v>17000</v>
      </c>
      <c r="H19" s="126">
        <v>17000</v>
      </c>
      <c r="I19" s="126"/>
      <c r="J19" s="126"/>
      <c r="K19" s="352"/>
      <c r="L19" s="353"/>
    </row>
    <row r="20" spans="1:12" s="120" customFormat="1" ht="48" customHeight="1">
      <c r="A20" s="121" t="s">
        <v>67</v>
      </c>
      <c r="B20" s="121" t="s">
        <v>68</v>
      </c>
      <c r="C20" s="127">
        <v>1090</v>
      </c>
      <c r="D20" s="123" t="s">
        <v>53</v>
      </c>
      <c r="E20" s="128" t="s">
        <v>268</v>
      </c>
      <c r="F20" s="125" t="s">
        <v>269</v>
      </c>
      <c r="G20" s="126">
        <f t="shared" si="0"/>
        <v>462100</v>
      </c>
      <c r="H20" s="126">
        <v>462100</v>
      </c>
      <c r="I20" s="126"/>
      <c r="J20" s="126"/>
      <c r="K20" s="553"/>
      <c r="L20" s="353"/>
    </row>
    <row r="21" spans="1:12" s="120" customFormat="1" ht="48" customHeight="1">
      <c r="A21" s="121" t="s">
        <v>67</v>
      </c>
      <c r="B21" s="121" t="s">
        <v>68</v>
      </c>
      <c r="C21" s="127">
        <v>1090</v>
      </c>
      <c r="D21" s="123" t="s">
        <v>53</v>
      </c>
      <c r="E21" s="128" t="s">
        <v>359</v>
      </c>
      <c r="F21" s="125" t="s">
        <v>360</v>
      </c>
      <c r="G21" s="126">
        <f t="shared" si="0"/>
        <v>105600</v>
      </c>
      <c r="H21" s="126">
        <v>105600</v>
      </c>
      <c r="I21" s="126"/>
      <c r="J21" s="126"/>
      <c r="K21" s="553"/>
      <c r="L21" s="353"/>
    </row>
    <row r="22" spans="1:12" s="327" customFormat="1" ht="48" customHeight="1">
      <c r="A22" s="121" t="s">
        <v>67</v>
      </c>
      <c r="B22" s="121" t="s">
        <v>68</v>
      </c>
      <c r="C22" s="127">
        <v>1090</v>
      </c>
      <c r="D22" s="123" t="s">
        <v>53</v>
      </c>
      <c r="E22" s="128" t="s">
        <v>273</v>
      </c>
      <c r="F22" s="125" t="s">
        <v>270</v>
      </c>
      <c r="G22" s="126">
        <f t="shared" si="0"/>
        <v>92500</v>
      </c>
      <c r="H22" s="126">
        <v>92500</v>
      </c>
      <c r="I22" s="326"/>
      <c r="J22" s="326"/>
      <c r="K22" s="553"/>
      <c r="L22" s="328"/>
    </row>
    <row r="23" spans="1:12" s="120" customFormat="1" ht="48" customHeight="1">
      <c r="A23" s="121" t="s">
        <v>69</v>
      </c>
      <c r="B23" s="122" t="s">
        <v>10</v>
      </c>
      <c r="C23" s="122" t="s">
        <v>45</v>
      </c>
      <c r="D23" s="123" t="s">
        <v>54</v>
      </c>
      <c r="E23" s="128" t="s">
        <v>272</v>
      </c>
      <c r="F23" s="125" t="s">
        <v>271</v>
      </c>
      <c r="G23" s="126">
        <f t="shared" si="0"/>
        <v>3220000</v>
      </c>
      <c r="H23" s="126">
        <v>3170000</v>
      </c>
      <c r="I23" s="126">
        <v>50000</v>
      </c>
      <c r="J23" s="126">
        <v>50000</v>
      </c>
      <c r="K23" s="352"/>
      <c r="L23" s="558"/>
    </row>
    <row r="24" spans="1:12" s="120" customFormat="1" ht="48" customHeight="1">
      <c r="A24" s="121" t="s">
        <v>138</v>
      </c>
      <c r="B24" s="121" t="s">
        <v>266</v>
      </c>
      <c r="C24" s="122" t="s">
        <v>140</v>
      </c>
      <c r="D24" s="123" t="s">
        <v>139</v>
      </c>
      <c r="E24" s="128" t="s">
        <v>272</v>
      </c>
      <c r="F24" s="125" t="s">
        <v>271</v>
      </c>
      <c r="G24" s="126">
        <f t="shared" si="0"/>
        <v>150000</v>
      </c>
      <c r="H24" s="126">
        <v>150000</v>
      </c>
      <c r="I24" s="126"/>
      <c r="J24" s="126"/>
      <c r="K24" s="352"/>
      <c r="L24" s="558"/>
    </row>
    <row r="25" spans="1:12" s="327" customFormat="1" ht="48" customHeight="1">
      <c r="A25" s="121" t="s">
        <v>199</v>
      </c>
      <c r="B25" s="121" t="s">
        <v>244</v>
      </c>
      <c r="C25" s="122" t="s">
        <v>143</v>
      </c>
      <c r="D25" s="123" t="s">
        <v>144</v>
      </c>
      <c r="E25" s="128" t="s">
        <v>280</v>
      </c>
      <c r="F25" s="125" t="s">
        <v>278</v>
      </c>
      <c r="G25" s="126">
        <f t="shared" si="0"/>
        <v>170000</v>
      </c>
      <c r="H25" s="126">
        <v>170000</v>
      </c>
      <c r="I25" s="326"/>
      <c r="J25" s="326"/>
      <c r="K25" s="119"/>
      <c r="L25" s="557"/>
    </row>
    <row r="26" spans="1:12" s="327" customFormat="1" ht="48" customHeight="1">
      <c r="A26" s="121" t="s">
        <v>200</v>
      </c>
      <c r="B26" s="121" t="s">
        <v>245</v>
      </c>
      <c r="C26" s="122" t="s">
        <v>143</v>
      </c>
      <c r="D26" s="129" t="s">
        <v>145</v>
      </c>
      <c r="E26" s="128" t="s">
        <v>280</v>
      </c>
      <c r="F26" s="125" t="s">
        <v>278</v>
      </c>
      <c r="G26" s="126">
        <f t="shared" si="0"/>
        <v>20000</v>
      </c>
      <c r="H26" s="126">
        <v>20000</v>
      </c>
      <c r="I26" s="326"/>
      <c r="J26" s="326"/>
      <c r="K26" s="119"/>
      <c r="L26" s="557"/>
    </row>
    <row r="27" spans="1:12" s="327" customFormat="1" ht="48" customHeight="1">
      <c r="A27" s="121" t="s">
        <v>72</v>
      </c>
      <c r="B27" s="121" t="s">
        <v>73</v>
      </c>
      <c r="C27" s="121" t="s">
        <v>74</v>
      </c>
      <c r="D27" s="123" t="s">
        <v>75</v>
      </c>
      <c r="E27" s="128" t="s">
        <v>361</v>
      </c>
      <c r="F27" s="125" t="s">
        <v>362</v>
      </c>
      <c r="G27" s="126">
        <f t="shared" si="0"/>
        <v>305300</v>
      </c>
      <c r="H27" s="126">
        <v>305300</v>
      </c>
      <c r="I27" s="126"/>
      <c r="J27" s="126"/>
      <c r="K27" s="119"/>
      <c r="L27" s="328"/>
    </row>
    <row r="28" spans="1:12" s="120" customFormat="1" ht="45" customHeight="1">
      <c r="A28" s="121" t="s">
        <v>76</v>
      </c>
      <c r="B28" s="121" t="s">
        <v>77</v>
      </c>
      <c r="C28" s="121" t="s">
        <v>74</v>
      </c>
      <c r="D28" s="123" t="s">
        <v>78</v>
      </c>
      <c r="E28" s="128" t="s">
        <v>363</v>
      </c>
      <c r="F28" s="125" t="s">
        <v>364</v>
      </c>
      <c r="G28" s="126">
        <f t="shared" si="0"/>
        <v>3914651</v>
      </c>
      <c r="H28" s="126">
        <v>3724651</v>
      </c>
      <c r="I28" s="126">
        <v>190000</v>
      </c>
      <c r="J28" s="126">
        <v>190000</v>
      </c>
      <c r="K28" s="352"/>
      <c r="L28" s="353"/>
    </row>
    <row r="29" spans="1:12" s="120" customFormat="1" ht="45" customHeight="1">
      <c r="A29" s="121" t="s">
        <v>76</v>
      </c>
      <c r="B29" s="121" t="s">
        <v>77</v>
      </c>
      <c r="C29" s="121" t="s">
        <v>74</v>
      </c>
      <c r="D29" s="123" t="s">
        <v>78</v>
      </c>
      <c r="E29" s="128" t="s">
        <v>357</v>
      </c>
      <c r="F29" s="125" t="s">
        <v>358</v>
      </c>
      <c r="G29" s="126">
        <f>H29+I29</f>
        <v>90000</v>
      </c>
      <c r="H29" s="126">
        <v>90000</v>
      </c>
      <c r="I29" s="126"/>
      <c r="J29" s="126"/>
      <c r="K29" s="352"/>
      <c r="L29" s="353"/>
    </row>
    <row r="30" spans="1:12" s="120" customFormat="1" ht="45" customHeight="1">
      <c r="A30" s="121" t="s">
        <v>76</v>
      </c>
      <c r="B30" s="121" t="s">
        <v>77</v>
      </c>
      <c r="C30" s="121" t="s">
        <v>74</v>
      </c>
      <c r="D30" s="123" t="s">
        <v>78</v>
      </c>
      <c r="E30" s="128" t="s">
        <v>379</v>
      </c>
      <c r="F30" s="125" t="s">
        <v>380</v>
      </c>
      <c r="G30" s="126">
        <f>H30+I30</f>
        <v>133849</v>
      </c>
      <c r="H30" s="126">
        <v>133849</v>
      </c>
      <c r="I30" s="126"/>
      <c r="J30" s="126"/>
      <c r="K30" s="352"/>
      <c r="L30" s="353"/>
    </row>
    <row r="31" spans="1:12" s="327" customFormat="1" ht="45" customHeight="1">
      <c r="A31" s="364" t="s">
        <v>76</v>
      </c>
      <c r="B31" s="364" t="s">
        <v>77</v>
      </c>
      <c r="C31" s="364" t="s">
        <v>74</v>
      </c>
      <c r="D31" s="370" t="s">
        <v>78</v>
      </c>
      <c r="E31" s="361" t="s">
        <v>407</v>
      </c>
      <c r="F31" s="362" t="s">
        <v>409</v>
      </c>
      <c r="G31" s="363">
        <f>H31+I31</f>
        <v>20000</v>
      </c>
      <c r="H31" s="363">
        <v>20000</v>
      </c>
      <c r="I31" s="326"/>
      <c r="J31" s="326"/>
      <c r="K31" s="119"/>
      <c r="L31" s="328"/>
    </row>
    <row r="32" spans="1:12" s="327" customFormat="1" ht="65.25" customHeight="1">
      <c r="A32" s="364" t="s">
        <v>76</v>
      </c>
      <c r="B32" s="364" t="s">
        <v>77</v>
      </c>
      <c r="C32" s="364" t="s">
        <v>74</v>
      </c>
      <c r="D32" s="370" t="s">
        <v>78</v>
      </c>
      <c r="E32" s="361" t="s">
        <v>408</v>
      </c>
      <c r="F32" s="362" t="s">
        <v>410</v>
      </c>
      <c r="G32" s="363">
        <f>H32+I32</f>
        <v>10000</v>
      </c>
      <c r="H32" s="363">
        <v>10000</v>
      </c>
      <c r="I32" s="326"/>
      <c r="J32" s="326"/>
      <c r="K32" s="119"/>
      <c r="L32" s="328"/>
    </row>
    <row r="33" spans="1:13" s="369" customFormat="1" ht="45" customHeight="1">
      <c r="A33" s="364" t="s">
        <v>337</v>
      </c>
      <c r="B33" s="364" t="s">
        <v>365</v>
      </c>
      <c r="C33" s="364" t="s">
        <v>338</v>
      </c>
      <c r="D33" s="365" t="s">
        <v>366</v>
      </c>
      <c r="E33" s="361" t="s">
        <v>367</v>
      </c>
      <c r="F33" s="362" t="s">
        <v>368</v>
      </c>
      <c r="G33" s="363">
        <f t="shared" si="0"/>
        <v>100000</v>
      </c>
      <c r="H33" s="363">
        <v>100000</v>
      </c>
      <c r="I33" s="363"/>
      <c r="J33" s="363"/>
      <c r="K33" s="366"/>
      <c r="L33" s="367"/>
      <c r="M33" s="368"/>
    </row>
    <row r="34" spans="1:13" s="369" customFormat="1" ht="45" customHeight="1">
      <c r="A34" s="364" t="s">
        <v>337</v>
      </c>
      <c r="B34" s="364" t="s">
        <v>365</v>
      </c>
      <c r="C34" s="364" t="s">
        <v>338</v>
      </c>
      <c r="D34" s="365" t="s">
        <v>366</v>
      </c>
      <c r="E34" s="361" t="s">
        <v>371</v>
      </c>
      <c r="F34" s="362" t="s">
        <v>372</v>
      </c>
      <c r="G34" s="363">
        <f t="shared" si="0"/>
        <v>100000</v>
      </c>
      <c r="H34" s="363">
        <v>100000</v>
      </c>
      <c r="I34" s="363"/>
      <c r="J34" s="363"/>
      <c r="K34" s="366"/>
      <c r="L34" s="367"/>
      <c r="M34" s="368"/>
    </row>
    <row r="35" spans="1:13" s="373" customFormat="1" ht="45" customHeight="1">
      <c r="A35" s="364" t="s">
        <v>81</v>
      </c>
      <c r="B35" s="364" t="s">
        <v>82</v>
      </c>
      <c r="C35" s="364" t="s">
        <v>83</v>
      </c>
      <c r="D35" s="370" t="s">
        <v>84</v>
      </c>
      <c r="E35" s="361" t="s">
        <v>369</v>
      </c>
      <c r="F35" s="362" t="s">
        <v>370</v>
      </c>
      <c r="G35" s="363">
        <f t="shared" si="0"/>
        <v>90000</v>
      </c>
      <c r="H35" s="363"/>
      <c r="I35" s="363">
        <v>90000</v>
      </c>
      <c r="J35" s="363">
        <v>90000</v>
      </c>
      <c r="K35" s="556"/>
      <c r="L35" s="372"/>
      <c r="M35" s="368"/>
    </row>
    <row r="36" spans="1:13" s="369" customFormat="1" ht="40.5" customHeight="1">
      <c r="A36" s="364" t="s">
        <v>81</v>
      </c>
      <c r="B36" s="364" t="s">
        <v>82</v>
      </c>
      <c r="C36" s="364" t="s">
        <v>83</v>
      </c>
      <c r="D36" s="370" t="s">
        <v>84</v>
      </c>
      <c r="E36" s="361" t="s">
        <v>373</v>
      </c>
      <c r="F36" s="362" t="s">
        <v>374</v>
      </c>
      <c r="G36" s="363">
        <f t="shared" si="0"/>
        <v>225000</v>
      </c>
      <c r="H36" s="363"/>
      <c r="I36" s="363">
        <v>225000</v>
      </c>
      <c r="J36" s="363">
        <v>225000</v>
      </c>
      <c r="K36" s="556"/>
      <c r="L36" s="367"/>
      <c r="M36" s="371"/>
    </row>
    <row r="37" spans="1:13" s="354" customFormat="1" ht="47.25" customHeight="1">
      <c r="A37" s="121" t="s">
        <v>85</v>
      </c>
      <c r="B37" s="121" t="s">
        <v>86</v>
      </c>
      <c r="C37" s="121" t="s">
        <v>83</v>
      </c>
      <c r="D37" s="123" t="s">
        <v>87</v>
      </c>
      <c r="E37" s="128" t="s">
        <v>369</v>
      </c>
      <c r="F37" s="125" t="s">
        <v>370</v>
      </c>
      <c r="G37" s="126">
        <f>H37+I37</f>
        <v>400000</v>
      </c>
      <c r="H37" s="126"/>
      <c r="I37" s="126">
        <v>400000</v>
      </c>
      <c r="J37" s="126">
        <v>400000</v>
      </c>
      <c r="K37" s="348"/>
      <c r="L37" s="140"/>
      <c r="M37" s="349"/>
    </row>
    <row r="38" spans="1:12" s="120" customFormat="1" ht="58.5" customHeight="1">
      <c r="A38" s="121" t="s">
        <v>90</v>
      </c>
      <c r="B38" s="121" t="s">
        <v>91</v>
      </c>
      <c r="C38" s="121" t="s">
        <v>92</v>
      </c>
      <c r="D38" s="123" t="s">
        <v>93</v>
      </c>
      <c r="E38" s="128" t="s">
        <v>300</v>
      </c>
      <c r="F38" s="125" t="s">
        <v>259</v>
      </c>
      <c r="G38" s="126">
        <f t="shared" si="0"/>
        <v>4600000</v>
      </c>
      <c r="H38" s="126">
        <v>3600000</v>
      </c>
      <c r="I38" s="126">
        <v>1000000</v>
      </c>
      <c r="J38" s="126">
        <v>1000000</v>
      </c>
      <c r="K38" s="352"/>
      <c r="L38" s="353"/>
    </row>
    <row r="39" spans="1:12" s="369" customFormat="1" ht="43.5" customHeight="1">
      <c r="A39" s="364" t="s">
        <v>55</v>
      </c>
      <c r="B39" s="364" t="s">
        <v>94</v>
      </c>
      <c r="C39" s="364" t="s">
        <v>35</v>
      </c>
      <c r="D39" s="370" t="s">
        <v>95</v>
      </c>
      <c r="E39" s="361" t="s">
        <v>301</v>
      </c>
      <c r="F39" s="362" t="s">
        <v>261</v>
      </c>
      <c r="G39" s="363">
        <f t="shared" si="0"/>
        <v>4000000</v>
      </c>
      <c r="H39" s="363"/>
      <c r="I39" s="363">
        <v>4000000</v>
      </c>
      <c r="J39" s="363">
        <v>4000000</v>
      </c>
      <c r="K39" s="366"/>
      <c r="L39" s="367"/>
    </row>
    <row r="40" spans="1:13" s="369" customFormat="1" ht="50.25" customHeight="1">
      <c r="A40" s="364" t="s">
        <v>197</v>
      </c>
      <c r="B40" s="364" t="s">
        <v>249</v>
      </c>
      <c r="C40" s="364" t="s">
        <v>21</v>
      </c>
      <c r="D40" s="370" t="s">
        <v>146</v>
      </c>
      <c r="E40" s="361" t="s">
        <v>281</v>
      </c>
      <c r="F40" s="362" t="s">
        <v>255</v>
      </c>
      <c r="G40" s="363">
        <f t="shared" si="0"/>
        <v>20000</v>
      </c>
      <c r="H40" s="363">
        <v>20000</v>
      </c>
      <c r="I40" s="363"/>
      <c r="J40" s="363"/>
      <c r="K40" s="382"/>
      <c r="L40" s="383"/>
      <c r="M40" s="384"/>
    </row>
    <row r="41" spans="1:13" s="369" customFormat="1" ht="50.25" customHeight="1">
      <c r="A41" s="364" t="s">
        <v>198</v>
      </c>
      <c r="B41" s="364" t="s">
        <v>262</v>
      </c>
      <c r="C41" s="364" t="s">
        <v>149</v>
      </c>
      <c r="D41" s="370" t="s">
        <v>150</v>
      </c>
      <c r="E41" s="361" t="s">
        <v>375</v>
      </c>
      <c r="F41" s="362" t="s">
        <v>376</v>
      </c>
      <c r="G41" s="363">
        <f t="shared" si="0"/>
        <v>15000</v>
      </c>
      <c r="H41" s="363">
        <v>15000</v>
      </c>
      <c r="I41" s="363"/>
      <c r="J41" s="363"/>
      <c r="K41" s="382"/>
      <c r="L41" s="383"/>
      <c r="M41" s="384"/>
    </row>
    <row r="42" spans="1:13" s="369" customFormat="1" ht="45.75" customHeight="1">
      <c r="A42" s="364" t="s">
        <v>103</v>
      </c>
      <c r="B42" s="364" t="s">
        <v>104</v>
      </c>
      <c r="C42" s="364" t="s">
        <v>105</v>
      </c>
      <c r="D42" s="370" t="s">
        <v>106</v>
      </c>
      <c r="E42" s="361" t="s">
        <v>373</v>
      </c>
      <c r="F42" s="362" t="s">
        <v>374</v>
      </c>
      <c r="G42" s="363">
        <f t="shared" si="0"/>
        <v>58500</v>
      </c>
      <c r="H42" s="363"/>
      <c r="I42" s="363">
        <v>58500</v>
      </c>
      <c r="J42" s="363"/>
      <c r="K42" s="382"/>
      <c r="L42" s="559"/>
      <c r="M42" s="384"/>
    </row>
    <row r="43" spans="1:13" s="369" customFormat="1" ht="45.75" customHeight="1">
      <c r="A43" s="364" t="s">
        <v>107</v>
      </c>
      <c r="B43" s="364" t="s">
        <v>108</v>
      </c>
      <c r="C43" s="364" t="s">
        <v>109</v>
      </c>
      <c r="D43" s="370" t="s">
        <v>110</v>
      </c>
      <c r="E43" s="361" t="s">
        <v>373</v>
      </c>
      <c r="F43" s="362" t="s">
        <v>374</v>
      </c>
      <c r="G43" s="363">
        <f t="shared" si="0"/>
        <v>5000</v>
      </c>
      <c r="H43" s="363"/>
      <c r="I43" s="363">
        <v>5000</v>
      </c>
      <c r="J43" s="363"/>
      <c r="K43" s="382"/>
      <c r="L43" s="559"/>
      <c r="M43" s="384"/>
    </row>
    <row r="44" spans="1:13" s="369" customFormat="1" ht="45.75" customHeight="1">
      <c r="A44" s="364" t="s">
        <v>212</v>
      </c>
      <c r="B44" s="364" t="s">
        <v>213</v>
      </c>
      <c r="C44" s="364" t="s">
        <v>214</v>
      </c>
      <c r="D44" s="374" t="s">
        <v>304</v>
      </c>
      <c r="E44" s="365" t="s">
        <v>302</v>
      </c>
      <c r="F44" s="362" t="s">
        <v>260</v>
      </c>
      <c r="G44" s="363">
        <f t="shared" si="0"/>
        <v>10000</v>
      </c>
      <c r="H44" s="363"/>
      <c r="I44" s="363">
        <v>10000</v>
      </c>
      <c r="J44" s="363"/>
      <c r="K44" s="382"/>
      <c r="L44" s="383"/>
      <c r="M44" s="384"/>
    </row>
    <row r="45" spans="1:12" s="369" customFormat="1" ht="45.75" customHeight="1">
      <c r="A45" s="364" t="s">
        <v>215</v>
      </c>
      <c r="B45" s="364" t="s">
        <v>216</v>
      </c>
      <c r="C45" s="364" t="s">
        <v>214</v>
      </c>
      <c r="D45" s="374" t="s">
        <v>305</v>
      </c>
      <c r="E45" s="365" t="s">
        <v>302</v>
      </c>
      <c r="F45" s="362" t="s">
        <v>260</v>
      </c>
      <c r="G45" s="363">
        <f t="shared" si="0"/>
        <v>-10000</v>
      </c>
      <c r="H45" s="363"/>
      <c r="I45" s="363">
        <v>-10000</v>
      </c>
      <c r="J45" s="363"/>
      <c r="K45" s="366"/>
      <c r="L45" s="367"/>
    </row>
    <row r="46" spans="1:12" s="207" customFormat="1" ht="27" customHeight="1">
      <c r="A46" s="375" t="s">
        <v>155</v>
      </c>
      <c r="B46" s="304"/>
      <c r="C46" s="305"/>
      <c r="D46" s="306" t="s">
        <v>156</v>
      </c>
      <c r="E46" s="306"/>
      <c r="F46" s="376">
        <f>F47</f>
        <v>0</v>
      </c>
      <c r="G46" s="376">
        <f>G47</f>
        <v>42200576</v>
      </c>
      <c r="H46" s="376">
        <f>H47</f>
        <v>40356910</v>
      </c>
      <c r="I46" s="376">
        <f>I47</f>
        <v>1843666</v>
      </c>
      <c r="J46" s="376">
        <f>J47</f>
        <v>1843666</v>
      </c>
      <c r="K46" s="379"/>
      <c r="L46" s="353"/>
    </row>
    <row r="47" spans="1:12" s="210" customFormat="1" ht="30" customHeight="1">
      <c r="A47" s="377" t="s">
        <v>157</v>
      </c>
      <c r="B47" s="307"/>
      <c r="C47" s="308"/>
      <c r="D47" s="309" t="s">
        <v>156</v>
      </c>
      <c r="E47" s="309"/>
      <c r="F47" s="378">
        <f>F89</f>
        <v>0</v>
      </c>
      <c r="G47" s="378">
        <f>SUM(G48:G60)</f>
        <v>42200576</v>
      </c>
      <c r="H47" s="378">
        <f>SUM(H48:H60)</f>
        <v>40356910</v>
      </c>
      <c r="I47" s="378">
        <f>SUM(I48:I60)</f>
        <v>1843666</v>
      </c>
      <c r="J47" s="378">
        <f>SUM(J48:J60)</f>
        <v>1843666</v>
      </c>
      <c r="K47" s="380"/>
      <c r="L47" s="381"/>
    </row>
    <row r="48" spans="1:12" s="120" customFormat="1" ht="35.25" customHeight="1">
      <c r="A48" s="121" t="s">
        <v>64</v>
      </c>
      <c r="B48" s="121" t="s">
        <v>24</v>
      </c>
      <c r="C48" s="122" t="s">
        <v>65</v>
      </c>
      <c r="D48" s="123" t="s">
        <v>66</v>
      </c>
      <c r="E48" s="128" t="s">
        <v>267</v>
      </c>
      <c r="F48" s="125" t="s">
        <v>251</v>
      </c>
      <c r="G48" s="126">
        <f>H48+I48</f>
        <v>22850000</v>
      </c>
      <c r="H48" s="126">
        <v>22700000</v>
      </c>
      <c r="I48" s="126">
        <v>150000</v>
      </c>
      <c r="J48" s="126">
        <v>150000</v>
      </c>
      <c r="K48" s="352"/>
      <c r="L48" s="353"/>
    </row>
    <row r="49" spans="1:12" s="120" customFormat="1" ht="82.5" customHeight="1">
      <c r="A49" s="121" t="s">
        <v>162</v>
      </c>
      <c r="B49" s="131">
        <v>1020</v>
      </c>
      <c r="C49" s="121" t="s">
        <v>164</v>
      </c>
      <c r="D49" s="123" t="s">
        <v>165</v>
      </c>
      <c r="E49" s="128" t="s">
        <v>377</v>
      </c>
      <c r="F49" s="125" t="s">
        <v>378</v>
      </c>
      <c r="G49" s="126">
        <f>H49+I49</f>
        <v>12605800</v>
      </c>
      <c r="H49" s="126">
        <v>12605800</v>
      </c>
      <c r="I49" s="126"/>
      <c r="J49" s="126"/>
      <c r="K49" s="352"/>
      <c r="L49" s="353"/>
    </row>
    <row r="50" spans="1:12" s="327" customFormat="1" ht="82.5" customHeight="1">
      <c r="A50" s="121" t="s">
        <v>162</v>
      </c>
      <c r="B50" s="131">
        <v>1020</v>
      </c>
      <c r="C50" s="121" t="s">
        <v>164</v>
      </c>
      <c r="D50" s="123" t="s">
        <v>165</v>
      </c>
      <c r="E50" s="128" t="s">
        <v>381</v>
      </c>
      <c r="F50" s="125" t="s">
        <v>382</v>
      </c>
      <c r="G50" s="126">
        <f aca="true" t="shared" si="1" ref="G50:G60">H50+I50</f>
        <v>713000</v>
      </c>
      <c r="H50" s="126">
        <v>713000</v>
      </c>
      <c r="I50" s="326"/>
      <c r="J50" s="326"/>
      <c r="K50" s="119"/>
      <c r="L50" s="332"/>
    </row>
    <row r="51" spans="1:12" s="120" customFormat="1" ht="82.5" customHeight="1">
      <c r="A51" s="121" t="s">
        <v>162</v>
      </c>
      <c r="B51" s="131">
        <v>1020</v>
      </c>
      <c r="C51" s="121" t="s">
        <v>164</v>
      </c>
      <c r="D51" s="123" t="s">
        <v>165</v>
      </c>
      <c r="E51" s="128" t="s">
        <v>287</v>
      </c>
      <c r="F51" s="125" t="s">
        <v>296</v>
      </c>
      <c r="G51" s="126">
        <f t="shared" si="1"/>
        <v>2397100</v>
      </c>
      <c r="H51" s="126">
        <v>2397100</v>
      </c>
      <c r="I51" s="126"/>
      <c r="J51" s="126"/>
      <c r="K51" s="352"/>
      <c r="L51" s="353"/>
    </row>
    <row r="52" spans="1:12" s="327" customFormat="1" ht="82.5" customHeight="1">
      <c r="A52" s="121" t="s">
        <v>162</v>
      </c>
      <c r="B52" s="131">
        <v>1020</v>
      </c>
      <c r="C52" s="121" t="s">
        <v>164</v>
      </c>
      <c r="D52" s="123" t="s">
        <v>165</v>
      </c>
      <c r="E52" s="128" t="s">
        <v>383</v>
      </c>
      <c r="F52" s="125" t="s">
        <v>295</v>
      </c>
      <c r="G52" s="126">
        <f t="shared" si="1"/>
        <v>1663666</v>
      </c>
      <c r="H52" s="126"/>
      <c r="I52" s="126">
        <v>1663666</v>
      </c>
      <c r="J52" s="126">
        <v>1663666</v>
      </c>
      <c r="K52" s="119"/>
      <c r="L52" s="328"/>
    </row>
    <row r="53" spans="1:13" s="350" customFormat="1" ht="75" customHeight="1">
      <c r="A53" s="121" t="s">
        <v>162</v>
      </c>
      <c r="B53" s="131">
        <v>1020</v>
      </c>
      <c r="C53" s="121" t="s">
        <v>164</v>
      </c>
      <c r="D53" s="123" t="s">
        <v>165</v>
      </c>
      <c r="E53" s="389" t="s">
        <v>357</v>
      </c>
      <c r="F53" s="125" t="s">
        <v>358</v>
      </c>
      <c r="G53" s="126">
        <f t="shared" si="1"/>
        <v>58700</v>
      </c>
      <c r="H53" s="126">
        <v>58700</v>
      </c>
      <c r="I53" s="132"/>
      <c r="J53" s="132"/>
      <c r="K53" s="387"/>
      <c r="L53" s="388"/>
      <c r="M53" s="349"/>
    </row>
    <row r="54" spans="1:13" s="350" customFormat="1" ht="40.5" customHeight="1">
      <c r="A54" s="121" t="s">
        <v>168</v>
      </c>
      <c r="B54" s="131">
        <v>1090</v>
      </c>
      <c r="C54" s="121" t="s">
        <v>169</v>
      </c>
      <c r="D54" s="386" t="s">
        <v>170</v>
      </c>
      <c r="E54" s="389" t="s">
        <v>357</v>
      </c>
      <c r="F54" s="125" t="s">
        <v>358</v>
      </c>
      <c r="G54" s="126">
        <f>H54+I54</f>
        <v>2430</v>
      </c>
      <c r="H54" s="126">
        <v>2430</v>
      </c>
      <c r="I54" s="132"/>
      <c r="J54" s="132"/>
      <c r="K54" s="387"/>
      <c r="L54" s="388"/>
      <c r="M54" s="349"/>
    </row>
    <row r="55" spans="1:13" s="350" customFormat="1" ht="34.5" customHeight="1">
      <c r="A55" s="121" t="s">
        <v>171</v>
      </c>
      <c r="B55" s="131">
        <v>1150</v>
      </c>
      <c r="C55" s="121" t="s">
        <v>172</v>
      </c>
      <c r="D55" s="386" t="s">
        <v>173</v>
      </c>
      <c r="E55" s="389" t="s">
        <v>357</v>
      </c>
      <c r="F55" s="125" t="s">
        <v>358</v>
      </c>
      <c r="G55" s="126">
        <f>H55+I55</f>
        <v>1350</v>
      </c>
      <c r="H55" s="126">
        <v>1350</v>
      </c>
      <c r="I55" s="132"/>
      <c r="J55" s="132"/>
      <c r="K55" s="387"/>
      <c r="L55" s="388"/>
      <c r="M55" s="349"/>
    </row>
    <row r="56" spans="1:13" s="350" customFormat="1" ht="34.5" customHeight="1">
      <c r="A56" s="121" t="s">
        <v>174</v>
      </c>
      <c r="B56" s="131">
        <v>1161</v>
      </c>
      <c r="C56" s="121" t="s">
        <v>172</v>
      </c>
      <c r="D56" s="386" t="s">
        <v>175</v>
      </c>
      <c r="E56" s="389" t="s">
        <v>357</v>
      </c>
      <c r="F56" s="125" t="s">
        <v>358</v>
      </c>
      <c r="G56" s="126">
        <f>H56+I56</f>
        <v>37850</v>
      </c>
      <c r="H56" s="126">
        <v>7850</v>
      </c>
      <c r="I56" s="132">
        <v>30000</v>
      </c>
      <c r="J56" s="132">
        <v>30000</v>
      </c>
      <c r="K56" s="387"/>
      <c r="L56" s="388"/>
      <c r="M56" s="349"/>
    </row>
    <row r="57" spans="1:12" s="120" customFormat="1" ht="49.5" customHeight="1">
      <c r="A57" s="121" t="s">
        <v>176</v>
      </c>
      <c r="B57" s="131">
        <v>1162</v>
      </c>
      <c r="C57" s="121" t="s">
        <v>172</v>
      </c>
      <c r="D57" s="123" t="s">
        <v>177</v>
      </c>
      <c r="E57" s="128" t="s">
        <v>282</v>
      </c>
      <c r="F57" s="125" t="s">
        <v>257</v>
      </c>
      <c r="G57" s="126">
        <f t="shared" si="1"/>
        <v>67200</v>
      </c>
      <c r="H57" s="126">
        <v>67200</v>
      </c>
      <c r="I57" s="126"/>
      <c r="J57" s="126"/>
      <c r="K57" s="352"/>
      <c r="L57" s="353"/>
    </row>
    <row r="58" spans="1:12" s="327" customFormat="1" ht="61.5" customHeight="1">
      <c r="A58" s="121" t="s">
        <v>176</v>
      </c>
      <c r="B58" s="131">
        <v>1162</v>
      </c>
      <c r="C58" s="121" t="s">
        <v>172</v>
      </c>
      <c r="D58" s="123" t="s">
        <v>177</v>
      </c>
      <c r="E58" s="128" t="s">
        <v>381</v>
      </c>
      <c r="F58" s="125" t="s">
        <v>382</v>
      </c>
      <c r="G58" s="126">
        <f t="shared" si="1"/>
        <v>203000</v>
      </c>
      <c r="H58" s="126">
        <v>203000</v>
      </c>
      <c r="I58" s="326"/>
      <c r="J58" s="326"/>
      <c r="K58" s="119"/>
      <c r="L58" s="332"/>
    </row>
    <row r="59" spans="1:13" s="350" customFormat="1" ht="34.5" customHeight="1">
      <c r="A59" s="121" t="s">
        <v>342</v>
      </c>
      <c r="B59" s="131">
        <v>1170</v>
      </c>
      <c r="C59" s="121" t="s">
        <v>172</v>
      </c>
      <c r="D59" s="386" t="s">
        <v>343</v>
      </c>
      <c r="E59" s="389" t="s">
        <v>357</v>
      </c>
      <c r="F59" s="125" t="s">
        <v>358</v>
      </c>
      <c r="G59" s="126">
        <f>H59+I59</f>
        <v>480</v>
      </c>
      <c r="H59" s="126">
        <v>480</v>
      </c>
      <c r="I59" s="132"/>
      <c r="J59" s="132"/>
      <c r="K59" s="387"/>
      <c r="L59" s="388"/>
      <c r="M59" s="349"/>
    </row>
    <row r="60" spans="1:12" s="120" customFormat="1" ht="40.5" customHeight="1">
      <c r="A60" s="121" t="s">
        <v>178</v>
      </c>
      <c r="B60" s="121" t="s">
        <v>204</v>
      </c>
      <c r="C60" s="122" t="s">
        <v>143</v>
      </c>
      <c r="D60" s="123" t="s">
        <v>179</v>
      </c>
      <c r="E60" s="128" t="s">
        <v>280</v>
      </c>
      <c r="F60" s="125" t="s">
        <v>278</v>
      </c>
      <c r="G60" s="126">
        <f t="shared" si="1"/>
        <v>1600000</v>
      </c>
      <c r="H60" s="126">
        <v>1600000</v>
      </c>
      <c r="I60" s="126"/>
      <c r="J60" s="126"/>
      <c r="K60" s="352"/>
      <c r="L60" s="385"/>
    </row>
    <row r="61" spans="1:12" s="329" customFormat="1" ht="39.75" customHeight="1">
      <c r="A61" s="375" t="s">
        <v>206</v>
      </c>
      <c r="B61" s="304"/>
      <c r="C61" s="305"/>
      <c r="D61" s="306" t="s">
        <v>246</v>
      </c>
      <c r="E61" s="306"/>
      <c r="F61" s="376">
        <f>F62</f>
        <v>0</v>
      </c>
      <c r="G61" s="376">
        <f>G62</f>
        <v>7172740</v>
      </c>
      <c r="H61" s="376">
        <f>H62</f>
        <v>7162740</v>
      </c>
      <c r="I61" s="376">
        <f>I62</f>
        <v>10000</v>
      </c>
      <c r="J61" s="376">
        <f>J62</f>
        <v>10000</v>
      </c>
      <c r="K61" s="206"/>
      <c r="L61" s="328"/>
    </row>
    <row r="62" spans="1:12" s="331" customFormat="1" ht="39.75" customHeight="1">
      <c r="A62" s="377" t="s">
        <v>207</v>
      </c>
      <c r="B62" s="307"/>
      <c r="C62" s="308"/>
      <c r="D62" s="309" t="s">
        <v>247</v>
      </c>
      <c r="E62" s="309"/>
      <c r="F62" s="378">
        <f>F89</f>
        <v>0</v>
      </c>
      <c r="G62" s="378">
        <f>SUM(G63:G80)</f>
        <v>7172740</v>
      </c>
      <c r="H62" s="378">
        <f>SUM(H63:H80)</f>
        <v>7162740</v>
      </c>
      <c r="I62" s="378">
        <f>SUM(I63:I80)</f>
        <v>10000</v>
      </c>
      <c r="J62" s="378">
        <f>SUM(J63:J80)</f>
        <v>10000</v>
      </c>
      <c r="K62" s="208"/>
      <c r="L62" s="330"/>
    </row>
    <row r="63" spans="1:13" s="350" customFormat="1" ht="58.5" customHeight="1">
      <c r="A63" s="130" t="s">
        <v>183</v>
      </c>
      <c r="B63" s="118" t="s">
        <v>159</v>
      </c>
      <c r="C63" s="121" t="s">
        <v>25</v>
      </c>
      <c r="D63" s="123" t="s">
        <v>160</v>
      </c>
      <c r="E63" s="128" t="s">
        <v>357</v>
      </c>
      <c r="F63" s="125" t="s">
        <v>358</v>
      </c>
      <c r="G63" s="126">
        <f>H63+I63</f>
        <v>87740</v>
      </c>
      <c r="H63" s="126">
        <v>77740</v>
      </c>
      <c r="I63" s="132">
        <v>10000</v>
      </c>
      <c r="J63" s="347">
        <v>10000</v>
      </c>
      <c r="K63" s="387"/>
      <c r="L63" s="388"/>
      <c r="M63" s="349"/>
    </row>
    <row r="64" spans="1:12" s="390" customFormat="1" ht="58.5" customHeight="1">
      <c r="A64" s="121" t="s">
        <v>248</v>
      </c>
      <c r="B64" s="131">
        <v>9770</v>
      </c>
      <c r="C64" s="122" t="s">
        <v>22</v>
      </c>
      <c r="D64" s="123" t="s">
        <v>57</v>
      </c>
      <c r="E64" s="128" t="s">
        <v>275</v>
      </c>
      <c r="F64" s="125" t="s">
        <v>274</v>
      </c>
      <c r="G64" s="126">
        <f aca="true" t="shared" si="2" ref="G64:G80">H64+I64</f>
        <v>1300000</v>
      </c>
      <c r="H64" s="132">
        <v>1300000</v>
      </c>
      <c r="I64" s="132"/>
      <c r="J64" s="132"/>
      <c r="K64" s="352"/>
      <c r="L64" s="353"/>
    </row>
    <row r="65" spans="1:12" s="390" customFormat="1" ht="38.25" customHeight="1">
      <c r="A65" s="121" t="s">
        <v>248</v>
      </c>
      <c r="B65" s="131">
        <v>9770</v>
      </c>
      <c r="C65" s="122" t="s">
        <v>22</v>
      </c>
      <c r="D65" s="123" t="s">
        <v>57</v>
      </c>
      <c r="E65" s="128" t="s">
        <v>384</v>
      </c>
      <c r="F65" s="125" t="s">
        <v>385</v>
      </c>
      <c r="G65" s="126">
        <f t="shared" si="2"/>
        <v>100000</v>
      </c>
      <c r="H65" s="132">
        <v>100000</v>
      </c>
      <c r="I65" s="132"/>
      <c r="J65" s="132"/>
      <c r="K65" s="352"/>
      <c r="L65" s="353"/>
    </row>
    <row r="66" spans="1:12" s="390" customFormat="1" ht="44.25" customHeight="1">
      <c r="A66" s="121" t="s">
        <v>248</v>
      </c>
      <c r="B66" s="131">
        <v>9770</v>
      </c>
      <c r="C66" s="122" t="s">
        <v>22</v>
      </c>
      <c r="D66" s="123" t="s">
        <v>57</v>
      </c>
      <c r="E66" s="128" t="s">
        <v>276</v>
      </c>
      <c r="F66" s="125" t="s">
        <v>277</v>
      </c>
      <c r="G66" s="126">
        <f t="shared" si="2"/>
        <v>500000</v>
      </c>
      <c r="H66" s="132">
        <v>500000</v>
      </c>
      <c r="I66" s="132"/>
      <c r="J66" s="132"/>
      <c r="K66" s="352"/>
      <c r="L66" s="353"/>
    </row>
    <row r="67" spans="1:12" s="390" customFormat="1" ht="44.25" customHeight="1">
      <c r="A67" s="121" t="s">
        <v>248</v>
      </c>
      <c r="B67" s="131">
        <v>9770</v>
      </c>
      <c r="C67" s="122" t="s">
        <v>22</v>
      </c>
      <c r="D67" s="123" t="s">
        <v>57</v>
      </c>
      <c r="E67" s="128" t="s">
        <v>386</v>
      </c>
      <c r="F67" s="125" t="s">
        <v>387</v>
      </c>
      <c r="G67" s="126">
        <f>H67+I67</f>
        <v>9600</v>
      </c>
      <c r="H67" s="291">
        <v>9600</v>
      </c>
      <c r="I67" s="132"/>
      <c r="J67" s="132"/>
      <c r="K67" s="352"/>
      <c r="L67" s="353"/>
    </row>
    <row r="68" spans="1:12" s="390" customFormat="1" ht="44.25" customHeight="1">
      <c r="A68" s="121" t="s">
        <v>185</v>
      </c>
      <c r="B68" s="131">
        <v>9770</v>
      </c>
      <c r="C68" s="122" t="s">
        <v>22</v>
      </c>
      <c r="D68" s="123" t="s">
        <v>57</v>
      </c>
      <c r="E68" s="128" t="s">
        <v>388</v>
      </c>
      <c r="F68" s="125" t="s">
        <v>389</v>
      </c>
      <c r="G68" s="126">
        <f>H68+I68</f>
        <v>104112</v>
      </c>
      <c r="H68" s="291">
        <v>104112</v>
      </c>
      <c r="I68" s="132"/>
      <c r="J68" s="132"/>
      <c r="K68" s="352"/>
      <c r="L68" s="353"/>
    </row>
    <row r="69" spans="1:12" s="390" customFormat="1" ht="44.25" customHeight="1">
      <c r="A69" s="121" t="s">
        <v>185</v>
      </c>
      <c r="B69" s="131">
        <v>9770</v>
      </c>
      <c r="C69" s="122" t="s">
        <v>22</v>
      </c>
      <c r="D69" s="123" t="s">
        <v>57</v>
      </c>
      <c r="E69" s="128" t="s">
        <v>390</v>
      </c>
      <c r="F69" s="125" t="s">
        <v>391</v>
      </c>
      <c r="G69" s="126">
        <f>H69+I69</f>
        <v>38000</v>
      </c>
      <c r="H69" s="291">
        <v>38000</v>
      </c>
      <c r="I69" s="132"/>
      <c r="J69" s="132"/>
      <c r="K69" s="352"/>
      <c r="L69" s="353"/>
    </row>
    <row r="70" spans="1:12" s="334" customFormat="1" ht="60" customHeight="1">
      <c r="A70" s="121" t="s">
        <v>185</v>
      </c>
      <c r="B70" s="131">
        <v>9770</v>
      </c>
      <c r="C70" s="122" t="s">
        <v>22</v>
      </c>
      <c r="D70" s="123" t="s">
        <v>57</v>
      </c>
      <c r="E70" s="128" t="s">
        <v>279</v>
      </c>
      <c r="F70" s="125" t="s">
        <v>256</v>
      </c>
      <c r="G70" s="126">
        <f t="shared" si="2"/>
        <v>30000</v>
      </c>
      <c r="H70" s="132">
        <v>30000</v>
      </c>
      <c r="I70" s="132"/>
      <c r="J70" s="132"/>
      <c r="K70" s="119"/>
      <c r="L70" s="328"/>
    </row>
    <row r="71" spans="1:13" s="334" customFormat="1" ht="42.75" customHeight="1">
      <c r="A71" s="121" t="s">
        <v>185</v>
      </c>
      <c r="B71" s="131">
        <v>9770</v>
      </c>
      <c r="C71" s="122" t="s">
        <v>22</v>
      </c>
      <c r="D71" s="123" t="s">
        <v>57</v>
      </c>
      <c r="E71" s="128" t="s">
        <v>280</v>
      </c>
      <c r="F71" s="125" t="s">
        <v>278</v>
      </c>
      <c r="G71" s="126">
        <f t="shared" si="2"/>
        <v>1396825</v>
      </c>
      <c r="H71" s="132">
        <v>1396825</v>
      </c>
      <c r="I71" s="333"/>
      <c r="J71" s="333"/>
      <c r="K71" s="119"/>
      <c r="L71" s="328"/>
      <c r="M71" s="335"/>
    </row>
    <row r="72" spans="1:12" s="334" customFormat="1" ht="42" customHeight="1">
      <c r="A72" s="121" t="s">
        <v>185</v>
      </c>
      <c r="B72" s="131">
        <v>9770</v>
      </c>
      <c r="C72" s="122" t="s">
        <v>22</v>
      </c>
      <c r="D72" s="123" t="s">
        <v>57</v>
      </c>
      <c r="E72" s="128" t="s">
        <v>392</v>
      </c>
      <c r="F72" s="125" t="s">
        <v>393</v>
      </c>
      <c r="G72" s="126">
        <f t="shared" si="2"/>
        <v>1200000</v>
      </c>
      <c r="H72" s="132">
        <v>1200000</v>
      </c>
      <c r="I72" s="333"/>
      <c r="J72" s="333"/>
      <c r="K72" s="119"/>
      <c r="L72" s="328"/>
    </row>
    <row r="73" spans="1:12" s="334" customFormat="1" ht="41.25" customHeight="1">
      <c r="A73" s="121" t="s">
        <v>185</v>
      </c>
      <c r="B73" s="131">
        <v>9770</v>
      </c>
      <c r="C73" s="122" t="s">
        <v>22</v>
      </c>
      <c r="D73" s="123" t="s">
        <v>57</v>
      </c>
      <c r="E73" s="128" t="s">
        <v>394</v>
      </c>
      <c r="F73" s="125" t="s">
        <v>395</v>
      </c>
      <c r="G73" s="126">
        <f t="shared" si="2"/>
        <v>113191</v>
      </c>
      <c r="H73" s="132">
        <v>113191</v>
      </c>
      <c r="I73" s="333"/>
      <c r="J73" s="333"/>
      <c r="K73" s="119"/>
      <c r="L73" s="328"/>
    </row>
    <row r="74" spans="1:12" s="334" customFormat="1" ht="39" customHeight="1">
      <c r="A74" s="121" t="s">
        <v>185</v>
      </c>
      <c r="B74" s="131">
        <v>9770</v>
      </c>
      <c r="C74" s="122" t="s">
        <v>22</v>
      </c>
      <c r="D74" s="123" t="s">
        <v>57</v>
      </c>
      <c r="E74" s="128" t="s">
        <v>284</v>
      </c>
      <c r="F74" s="125" t="s">
        <v>283</v>
      </c>
      <c r="G74" s="126">
        <f t="shared" si="2"/>
        <v>100000</v>
      </c>
      <c r="H74" s="132">
        <v>100000</v>
      </c>
      <c r="I74" s="333"/>
      <c r="J74" s="333"/>
      <c r="K74" s="119"/>
      <c r="L74" s="328"/>
    </row>
    <row r="75" spans="1:12" s="334" customFormat="1" ht="59.25" customHeight="1">
      <c r="A75" s="121" t="s">
        <v>185</v>
      </c>
      <c r="B75" s="131">
        <v>9770</v>
      </c>
      <c r="C75" s="122" t="s">
        <v>22</v>
      </c>
      <c r="D75" s="123" t="s">
        <v>57</v>
      </c>
      <c r="E75" s="128" t="s">
        <v>396</v>
      </c>
      <c r="F75" s="125" t="s">
        <v>397</v>
      </c>
      <c r="G75" s="126">
        <f t="shared" si="2"/>
        <v>720000</v>
      </c>
      <c r="H75" s="132">
        <v>720000</v>
      </c>
      <c r="I75" s="333"/>
      <c r="J75" s="333"/>
      <c r="K75" s="553"/>
      <c r="L75" s="328"/>
    </row>
    <row r="76" spans="1:12" s="334" customFormat="1" ht="41.25" customHeight="1">
      <c r="A76" s="121" t="s">
        <v>185</v>
      </c>
      <c r="B76" s="131">
        <v>9770</v>
      </c>
      <c r="C76" s="122" t="s">
        <v>22</v>
      </c>
      <c r="D76" s="123" t="s">
        <v>57</v>
      </c>
      <c r="E76" s="128" t="s">
        <v>285</v>
      </c>
      <c r="F76" s="125" t="s">
        <v>288</v>
      </c>
      <c r="G76" s="126">
        <f t="shared" si="2"/>
        <v>480000</v>
      </c>
      <c r="H76" s="132">
        <v>480000</v>
      </c>
      <c r="I76" s="333"/>
      <c r="J76" s="333"/>
      <c r="K76" s="553"/>
      <c r="L76" s="328"/>
    </row>
    <row r="77" spans="1:12" s="390" customFormat="1" ht="41.25" customHeight="1">
      <c r="A77" s="121" t="s">
        <v>185</v>
      </c>
      <c r="B77" s="131">
        <v>9770</v>
      </c>
      <c r="C77" s="122" t="s">
        <v>22</v>
      </c>
      <c r="D77" s="123" t="s">
        <v>57</v>
      </c>
      <c r="E77" s="128" t="s">
        <v>286</v>
      </c>
      <c r="F77" s="125" t="s">
        <v>289</v>
      </c>
      <c r="G77" s="126">
        <f t="shared" si="2"/>
        <v>600000</v>
      </c>
      <c r="H77" s="132">
        <v>600000</v>
      </c>
      <c r="I77" s="132"/>
      <c r="J77" s="132"/>
      <c r="K77" s="352"/>
      <c r="L77" s="353"/>
    </row>
    <row r="78" spans="1:12" s="390" customFormat="1" ht="59.25" customHeight="1">
      <c r="A78" s="121" t="s">
        <v>185</v>
      </c>
      <c r="B78" s="131">
        <v>9770</v>
      </c>
      <c r="C78" s="122" t="s">
        <v>22</v>
      </c>
      <c r="D78" s="123" t="s">
        <v>57</v>
      </c>
      <c r="E78" s="128" t="s">
        <v>292</v>
      </c>
      <c r="F78" s="125" t="s">
        <v>291</v>
      </c>
      <c r="G78" s="126">
        <f t="shared" si="2"/>
        <v>120135</v>
      </c>
      <c r="H78" s="132">
        <v>120135</v>
      </c>
      <c r="I78" s="132"/>
      <c r="J78" s="132"/>
      <c r="K78" s="352"/>
      <c r="L78" s="353"/>
    </row>
    <row r="79" spans="1:12" s="390" customFormat="1" ht="42" customHeight="1">
      <c r="A79" s="121" t="s">
        <v>185</v>
      </c>
      <c r="B79" s="131">
        <v>9770</v>
      </c>
      <c r="C79" s="122" t="s">
        <v>22</v>
      </c>
      <c r="D79" s="123" t="s">
        <v>57</v>
      </c>
      <c r="E79" s="128" t="s">
        <v>398</v>
      </c>
      <c r="F79" s="125" t="s">
        <v>399</v>
      </c>
      <c r="G79" s="126">
        <f t="shared" si="2"/>
        <v>126750</v>
      </c>
      <c r="H79" s="132">
        <v>126750</v>
      </c>
      <c r="I79" s="132"/>
      <c r="J79" s="132"/>
      <c r="K79" s="352"/>
      <c r="L79" s="353"/>
    </row>
    <row r="80" spans="1:12" s="390" customFormat="1" ht="41.25" customHeight="1">
      <c r="A80" s="121" t="s">
        <v>185</v>
      </c>
      <c r="B80" s="131">
        <v>9770</v>
      </c>
      <c r="C80" s="122" t="s">
        <v>22</v>
      </c>
      <c r="D80" s="123" t="s">
        <v>57</v>
      </c>
      <c r="E80" s="128" t="s">
        <v>400</v>
      </c>
      <c r="F80" s="125" t="s">
        <v>258</v>
      </c>
      <c r="G80" s="126">
        <f t="shared" si="2"/>
        <v>146387</v>
      </c>
      <c r="H80" s="132">
        <v>146387</v>
      </c>
      <c r="I80" s="132"/>
      <c r="J80" s="132"/>
      <c r="K80" s="352"/>
      <c r="L80" s="353"/>
    </row>
    <row r="81" spans="1:12" s="390" customFormat="1" ht="39" customHeight="1">
      <c r="A81" s="391" t="s">
        <v>4</v>
      </c>
      <c r="B81" s="391" t="s">
        <v>4</v>
      </c>
      <c r="C81" s="391" t="s">
        <v>4</v>
      </c>
      <c r="D81" s="392" t="s">
        <v>120</v>
      </c>
      <c r="E81" s="393" t="s">
        <v>4</v>
      </c>
      <c r="F81" s="394" t="s">
        <v>4</v>
      </c>
      <c r="G81" s="394">
        <f>G12+G46+G61</f>
        <v>67977616</v>
      </c>
      <c r="H81" s="394">
        <f>H12+H46+H61</f>
        <v>60005450</v>
      </c>
      <c r="I81" s="394">
        <f>I12+I46+I61</f>
        <v>7972166</v>
      </c>
      <c r="J81" s="394">
        <f>J12+J46+J61</f>
        <v>7908666</v>
      </c>
      <c r="K81" s="395"/>
      <c r="L81" s="353"/>
    </row>
    <row r="82" spans="2:12" s="334" customFormat="1" ht="17.25">
      <c r="B82" s="336"/>
      <c r="C82" s="336"/>
      <c r="D82" s="337"/>
      <c r="E82" s="337"/>
      <c r="F82" s="321"/>
      <c r="G82" s="321"/>
      <c r="H82" s="321"/>
      <c r="I82" s="321"/>
      <c r="J82" s="321"/>
      <c r="K82" s="212"/>
      <c r="L82" s="328"/>
    </row>
    <row r="83" spans="2:12" s="334" customFormat="1" ht="18">
      <c r="B83" s="338"/>
      <c r="C83" s="338"/>
      <c r="D83" s="339"/>
      <c r="E83" s="339"/>
      <c r="F83" s="322"/>
      <c r="G83" s="322"/>
      <c r="H83" s="322"/>
      <c r="I83" s="322"/>
      <c r="J83" s="406"/>
      <c r="K83" s="213"/>
      <c r="L83" s="328"/>
    </row>
    <row r="84" spans="2:12" s="334" customFormat="1" ht="17.25">
      <c r="B84" s="338"/>
      <c r="C84" s="338"/>
      <c r="D84" s="339"/>
      <c r="E84" s="339"/>
      <c r="F84" s="322"/>
      <c r="G84" s="322"/>
      <c r="H84" s="322"/>
      <c r="I84" s="322"/>
      <c r="J84" s="322"/>
      <c r="K84" s="211"/>
      <c r="L84" s="328"/>
    </row>
    <row r="85" spans="2:12" s="334" customFormat="1" ht="17.25">
      <c r="B85" s="338"/>
      <c r="C85" s="338"/>
      <c r="D85" s="339"/>
      <c r="E85" s="339"/>
      <c r="F85" s="322"/>
      <c r="G85" s="322"/>
      <c r="H85" s="322"/>
      <c r="I85" s="322"/>
      <c r="J85" s="322"/>
      <c r="K85" s="211"/>
      <c r="L85" s="328"/>
    </row>
    <row r="86" spans="2:12" s="334" customFormat="1" ht="17.25">
      <c r="B86" s="338"/>
      <c r="C86" s="338"/>
      <c r="D86" s="339"/>
      <c r="E86" s="339"/>
      <c r="F86" s="322"/>
      <c r="G86" s="322"/>
      <c r="H86" s="322"/>
      <c r="I86" s="322"/>
      <c r="J86" s="322"/>
      <c r="K86" s="211"/>
      <c r="L86" s="328"/>
    </row>
    <row r="87" spans="2:12" s="334" customFormat="1" ht="17.25">
      <c r="B87" s="338"/>
      <c r="C87" s="338"/>
      <c r="D87" s="339"/>
      <c r="E87" s="339"/>
      <c r="F87" s="322"/>
      <c r="G87" s="322"/>
      <c r="H87" s="322"/>
      <c r="I87" s="322"/>
      <c r="J87" s="322"/>
      <c r="K87" s="211"/>
      <c r="L87" s="328"/>
    </row>
    <row r="88" spans="2:12" s="334" customFormat="1" ht="17.25">
      <c r="B88" s="338"/>
      <c r="C88" s="338"/>
      <c r="D88" s="339"/>
      <c r="E88" s="339"/>
      <c r="F88" s="322"/>
      <c r="G88" s="322"/>
      <c r="H88" s="322"/>
      <c r="I88" s="322"/>
      <c r="J88" s="322"/>
      <c r="K88" s="211"/>
      <c r="L88" s="328"/>
    </row>
    <row r="89" spans="2:12" s="334" customFormat="1" ht="17.25">
      <c r="B89" s="338"/>
      <c r="C89" s="338"/>
      <c r="D89" s="339"/>
      <c r="E89" s="339"/>
      <c r="F89" s="322"/>
      <c r="G89" s="322"/>
      <c r="H89" s="322"/>
      <c r="I89" s="322"/>
      <c r="J89" s="322"/>
      <c r="K89" s="211"/>
      <c r="L89" s="328"/>
    </row>
    <row r="90" spans="2:12" s="334" customFormat="1" ht="17.25">
      <c r="B90" s="338"/>
      <c r="C90" s="338"/>
      <c r="D90" s="339"/>
      <c r="E90" s="339"/>
      <c r="F90" s="322"/>
      <c r="G90" s="322"/>
      <c r="H90" s="322"/>
      <c r="I90" s="322"/>
      <c r="J90" s="322"/>
      <c r="K90" s="211"/>
      <c r="L90" s="328"/>
    </row>
    <row r="91" spans="2:12" s="334" customFormat="1" ht="17.25">
      <c r="B91" s="338"/>
      <c r="C91" s="338"/>
      <c r="D91" s="339"/>
      <c r="E91" s="339"/>
      <c r="F91" s="322"/>
      <c r="G91" s="322"/>
      <c r="H91" s="322"/>
      <c r="I91" s="322"/>
      <c r="J91" s="322"/>
      <c r="K91" s="211"/>
      <c r="L91" s="328"/>
    </row>
    <row r="92" spans="2:12" s="334" customFormat="1" ht="17.25">
      <c r="B92" s="338"/>
      <c r="C92" s="338"/>
      <c r="D92" s="339"/>
      <c r="E92" s="339"/>
      <c r="F92" s="322"/>
      <c r="G92" s="322"/>
      <c r="H92" s="322"/>
      <c r="I92" s="322"/>
      <c r="J92" s="322"/>
      <c r="K92" s="211"/>
      <c r="L92" s="328"/>
    </row>
    <row r="93" spans="2:12" s="334" customFormat="1" ht="17.25">
      <c r="B93" s="338"/>
      <c r="C93" s="338"/>
      <c r="D93" s="339"/>
      <c r="E93" s="339"/>
      <c r="F93" s="322"/>
      <c r="G93" s="322"/>
      <c r="H93" s="322"/>
      <c r="I93" s="322"/>
      <c r="J93" s="322"/>
      <c r="K93" s="211"/>
      <c r="L93" s="328"/>
    </row>
    <row r="94" spans="2:12" s="334" customFormat="1" ht="17.25">
      <c r="B94" s="338"/>
      <c r="C94" s="338"/>
      <c r="D94" s="339"/>
      <c r="E94" s="339"/>
      <c r="F94" s="322"/>
      <c r="G94" s="322"/>
      <c r="H94" s="322"/>
      <c r="I94" s="322"/>
      <c r="J94" s="322"/>
      <c r="K94" s="211"/>
      <c r="L94" s="328"/>
    </row>
    <row r="95" spans="2:12" s="334" customFormat="1" ht="17.25">
      <c r="B95" s="338"/>
      <c r="C95" s="338"/>
      <c r="D95" s="339"/>
      <c r="E95" s="339"/>
      <c r="F95" s="322"/>
      <c r="G95" s="322"/>
      <c r="H95" s="322"/>
      <c r="I95" s="322"/>
      <c r="J95" s="322"/>
      <c r="K95" s="211"/>
      <c r="L95" s="328"/>
    </row>
    <row r="96" spans="2:12" s="334" customFormat="1" ht="17.25">
      <c r="B96" s="338"/>
      <c r="C96" s="338"/>
      <c r="D96" s="339"/>
      <c r="E96" s="339"/>
      <c r="F96" s="322"/>
      <c r="G96" s="322"/>
      <c r="H96" s="322"/>
      <c r="I96" s="322"/>
      <c r="J96" s="322"/>
      <c r="K96" s="211"/>
      <c r="L96" s="328"/>
    </row>
    <row r="97" spans="2:12" s="334" customFormat="1" ht="17.25">
      <c r="B97" s="338"/>
      <c r="C97" s="338"/>
      <c r="D97" s="339"/>
      <c r="E97" s="339"/>
      <c r="F97" s="322"/>
      <c r="G97" s="322"/>
      <c r="H97" s="322"/>
      <c r="I97" s="322"/>
      <c r="J97" s="322"/>
      <c r="K97" s="211"/>
      <c r="L97" s="328"/>
    </row>
    <row r="98" spans="2:12" s="334" customFormat="1" ht="17.25">
      <c r="B98" s="338"/>
      <c r="C98" s="338"/>
      <c r="D98" s="339"/>
      <c r="E98" s="339"/>
      <c r="F98" s="322"/>
      <c r="G98" s="322"/>
      <c r="H98" s="322"/>
      <c r="I98" s="322"/>
      <c r="J98" s="322"/>
      <c r="K98" s="211"/>
      <c r="L98" s="328"/>
    </row>
    <row r="99" spans="2:12" s="334" customFormat="1" ht="17.25">
      <c r="B99" s="338"/>
      <c r="C99" s="338"/>
      <c r="D99" s="339"/>
      <c r="E99" s="339"/>
      <c r="F99" s="322"/>
      <c r="G99" s="322"/>
      <c r="H99" s="322"/>
      <c r="I99" s="322"/>
      <c r="J99" s="322"/>
      <c r="K99" s="211"/>
      <c r="L99" s="328"/>
    </row>
    <row r="100" spans="2:12" s="334" customFormat="1" ht="17.25">
      <c r="B100" s="338"/>
      <c r="C100" s="338"/>
      <c r="D100" s="339"/>
      <c r="E100" s="339"/>
      <c r="F100" s="322"/>
      <c r="G100" s="322"/>
      <c r="H100" s="322"/>
      <c r="I100" s="322"/>
      <c r="J100" s="322"/>
      <c r="K100" s="211"/>
      <c r="L100" s="328"/>
    </row>
    <row r="101" spans="2:12" s="334" customFormat="1" ht="17.25">
      <c r="B101" s="338"/>
      <c r="C101" s="338"/>
      <c r="D101" s="339"/>
      <c r="E101" s="339"/>
      <c r="F101" s="322"/>
      <c r="G101" s="322"/>
      <c r="H101" s="322"/>
      <c r="I101" s="322"/>
      <c r="J101" s="322"/>
      <c r="K101" s="211"/>
      <c r="L101" s="328"/>
    </row>
    <row r="102" spans="2:12" s="334" customFormat="1" ht="17.25">
      <c r="B102" s="338"/>
      <c r="C102" s="338"/>
      <c r="D102" s="339"/>
      <c r="E102" s="339"/>
      <c r="F102" s="322"/>
      <c r="G102" s="322"/>
      <c r="H102" s="322"/>
      <c r="I102" s="322"/>
      <c r="J102" s="322"/>
      <c r="K102" s="211"/>
      <c r="L102" s="328"/>
    </row>
    <row r="103" spans="2:12" s="334" customFormat="1" ht="17.25">
      <c r="B103" s="338"/>
      <c r="C103" s="338"/>
      <c r="D103" s="339"/>
      <c r="E103" s="339"/>
      <c r="F103" s="322"/>
      <c r="G103" s="322"/>
      <c r="H103" s="322"/>
      <c r="I103" s="322"/>
      <c r="J103" s="322"/>
      <c r="K103" s="211"/>
      <c r="L103" s="328"/>
    </row>
    <row r="104" spans="2:12" s="334" customFormat="1" ht="17.25">
      <c r="B104" s="338"/>
      <c r="C104" s="338"/>
      <c r="D104" s="339"/>
      <c r="E104" s="339"/>
      <c r="F104" s="322"/>
      <c r="G104" s="322"/>
      <c r="H104" s="322"/>
      <c r="I104" s="322"/>
      <c r="J104" s="322"/>
      <c r="K104" s="211"/>
      <c r="L104" s="328"/>
    </row>
    <row r="105" spans="2:12" s="334" customFormat="1" ht="17.25">
      <c r="B105" s="338"/>
      <c r="C105" s="338"/>
      <c r="D105" s="339"/>
      <c r="E105" s="339"/>
      <c r="F105" s="322"/>
      <c r="G105" s="322"/>
      <c r="H105" s="322"/>
      <c r="I105" s="322"/>
      <c r="J105" s="322"/>
      <c r="K105" s="211"/>
      <c r="L105" s="328"/>
    </row>
    <row r="106" spans="2:12" s="334" customFormat="1" ht="17.25">
      <c r="B106" s="338"/>
      <c r="C106" s="338"/>
      <c r="D106" s="339"/>
      <c r="E106" s="339"/>
      <c r="F106" s="322"/>
      <c r="G106" s="322"/>
      <c r="H106" s="322"/>
      <c r="I106" s="322"/>
      <c r="J106" s="322"/>
      <c r="K106" s="211"/>
      <c r="L106" s="328"/>
    </row>
    <row r="107" spans="2:12" s="334" customFormat="1" ht="17.25">
      <c r="B107" s="338"/>
      <c r="C107" s="338"/>
      <c r="D107" s="339"/>
      <c r="E107" s="339"/>
      <c r="F107" s="322"/>
      <c r="G107" s="322"/>
      <c r="H107" s="322"/>
      <c r="I107" s="322"/>
      <c r="J107" s="322"/>
      <c r="K107" s="211"/>
      <c r="L107" s="328"/>
    </row>
    <row r="108" spans="2:12" s="334" customFormat="1" ht="17.25">
      <c r="B108" s="338"/>
      <c r="C108" s="338"/>
      <c r="D108" s="339"/>
      <c r="E108" s="339"/>
      <c r="F108" s="322"/>
      <c r="G108" s="322"/>
      <c r="H108" s="322"/>
      <c r="I108" s="322"/>
      <c r="J108" s="322"/>
      <c r="K108" s="211"/>
      <c r="L108" s="328"/>
    </row>
    <row r="109" spans="2:12" s="334" customFormat="1" ht="17.25">
      <c r="B109" s="338"/>
      <c r="C109" s="338"/>
      <c r="D109" s="339"/>
      <c r="E109" s="339"/>
      <c r="F109" s="322"/>
      <c r="G109" s="322"/>
      <c r="H109" s="322"/>
      <c r="I109" s="322"/>
      <c r="J109" s="322"/>
      <c r="K109" s="211"/>
      <c r="L109" s="328"/>
    </row>
    <row r="110" spans="2:12" s="334" customFormat="1" ht="17.25">
      <c r="B110" s="338"/>
      <c r="C110" s="338"/>
      <c r="D110" s="339"/>
      <c r="E110" s="339"/>
      <c r="F110" s="322"/>
      <c r="G110" s="322"/>
      <c r="H110" s="322"/>
      <c r="I110" s="322"/>
      <c r="J110" s="322"/>
      <c r="K110" s="211"/>
      <c r="L110" s="328"/>
    </row>
    <row r="111" spans="2:12" s="334" customFormat="1" ht="17.25">
      <c r="B111" s="338"/>
      <c r="C111" s="338"/>
      <c r="D111" s="339"/>
      <c r="E111" s="339"/>
      <c r="F111" s="322"/>
      <c r="G111" s="322"/>
      <c r="H111" s="322"/>
      <c r="I111" s="322"/>
      <c r="J111" s="322"/>
      <c r="K111" s="211"/>
      <c r="L111" s="328"/>
    </row>
    <row r="112" spans="2:12" s="334" customFormat="1" ht="17.25">
      <c r="B112" s="340"/>
      <c r="C112" s="340"/>
      <c r="D112" s="339"/>
      <c r="E112" s="339"/>
      <c r="F112" s="322"/>
      <c r="G112" s="322"/>
      <c r="H112" s="322"/>
      <c r="I112" s="322"/>
      <c r="J112" s="322"/>
      <c r="K112" s="211"/>
      <c r="L112" s="328"/>
    </row>
    <row r="113" spans="2:12" s="334" customFormat="1" ht="17.25">
      <c r="B113" s="340"/>
      <c r="C113" s="340"/>
      <c r="D113" s="339"/>
      <c r="E113" s="339"/>
      <c r="F113" s="322"/>
      <c r="G113" s="322"/>
      <c r="H113" s="322"/>
      <c r="I113" s="322"/>
      <c r="J113" s="322"/>
      <c r="K113" s="211"/>
      <c r="L113" s="328"/>
    </row>
    <row r="114" spans="2:12" s="334" customFormat="1" ht="17.25">
      <c r="B114" s="340"/>
      <c r="C114" s="340"/>
      <c r="D114" s="339"/>
      <c r="E114" s="339"/>
      <c r="F114" s="322"/>
      <c r="G114" s="322"/>
      <c r="H114" s="322"/>
      <c r="I114" s="322"/>
      <c r="J114" s="322"/>
      <c r="K114" s="211"/>
      <c r="L114" s="328"/>
    </row>
    <row r="115" spans="2:12" s="334" customFormat="1" ht="17.25">
      <c r="B115" s="340"/>
      <c r="C115" s="340"/>
      <c r="D115" s="339"/>
      <c r="E115" s="339"/>
      <c r="F115" s="322"/>
      <c r="G115" s="322"/>
      <c r="H115" s="322"/>
      <c r="I115" s="322"/>
      <c r="J115" s="322"/>
      <c r="K115" s="211"/>
      <c r="L115" s="328"/>
    </row>
    <row r="116" spans="2:12" s="334" customFormat="1" ht="17.25">
      <c r="B116" s="340"/>
      <c r="C116" s="340"/>
      <c r="D116" s="339"/>
      <c r="E116" s="339"/>
      <c r="F116" s="322"/>
      <c r="G116" s="322"/>
      <c r="H116" s="322"/>
      <c r="I116" s="322"/>
      <c r="J116" s="322"/>
      <c r="K116" s="211"/>
      <c r="L116" s="328"/>
    </row>
    <row r="117" spans="2:12" s="334" customFormat="1" ht="17.25">
      <c r="B117" s="340"/>
      <c r="C117" s="340"/>
      <c r="D117" s="339"/>
      <c r="E117" s="339"/>
      <c r="F117" s="322"/>
      <c r="G117" s="322"/>
      <c r="H117" s="322"/>
      <c r="I117" s="322"/>
      <c r="J117" s="322"/>
      <c r="K117" s="211"/>
      <c r="L117" s="328"/>
    </row>
    <row r="118" spans="2:12" s="334" customFormat="1" ht="17.25">
      <c r="B118" s="340"/>
      <c r="C118" s="340"/>
      <c r="D118" s="339"/>
      <c r="E118" s="339"/>
      <c r="F118" s="322"/>
      <c r="G118" s="322"/>
      <c r="H118" s="322"/>
      <c r="I118" s="322"/>
      <c r="J118" s="322"/>
      <c r="K118" s="211"/>
      <c r="L118" s="328"/>
    </row>
    <row r="119" spans="2:12" s="334" customFormat="1" ht="17.25">
      <c r="B119" s="340"/>
      <c r="C119" s="340"/>
      <c r="D119" s="339"/>
      <c r="E119" s="339"/>
      <c r="F119" s="322"/>
      <c r="G119" s="322"/>
      <c r="H119" s="322"/>
      <c r="I119" s="322"/>
      <c r="J119" s="322"/>
      <c r="K119" s="211"/>
      <c r="L119" s="328"/>
    </row>
    <row r="120" spans="2:12" s="334" customFormat="1" ht="17.25">
      <c r="B120" s="340"/>
      <c r="C120" s="340"/>
      <c r="D120" s="339"/>
      <c r="E120" s="339"/>
      <c r="F120" s="322"/>
      <c r="G120" s="322"/>
      <c r="H120" s="322"/>
      <c r="I120" s="322"/>
      <c r="J120" s="322"/>
      <c r="K120" s="211"/>
      <c r="L120" s="328"/>
    </row>
    <row r="121" spans="2:12" s="334" customFormat="1" ht="17.25">
      <c r="B121" s="340"/>
      <c r="C121" s="340"/>
      <c r="D121" s="339"/>
      <c r="E121" s="339"/>
      <c r="F121" s="322"/>
      <c r="G121" s="322"/>
      <c r="H121" s="322"/>
      <c r="I121" s="322"/>
      <c r="J121" s="322"/>
      <c r="K121" s="211"/>
      <c r="L121" s="328"/>
    </row>
    <row r="122" spans="2:12" s="334" customFormat="1" ht="17.25">
      <c r="B122" s="340"/>
      <c r="C122" s="340"/>
      <c r="D122" s="339"/>
      <c r="E122" s="339"/>
      <c r="F122" s="322"/>
      <c r="G122" s="322"/>
      <c r="H122" s="322"/>
      <c r="I122" s="322"/>
      <c r="J122" s="322"/>
      <c r="K122" s="211"/>
      <c r="L122" s="328"/>
    </row>
    <row r="123" spans="2:12" s="334" customFormat="1" ht="17.25">
      <c r="B123" s="340"/>
      <c r="C123" s="340"/>
      <c r="D123" s="339"/>
      <c r="E123" s="339"/>
      <c r="F123" s="322"/>
      <c r="G123" s="322"/>
      <c r="H123" s="322"/>
      <c r="I123" s="322"/>
      <c r="J123" s="322"/>
      <c r="K123" s="211"/>
      <c r="L123" s="328"/>
    </row>
    <row r="124" spans="2:12" s="334" customFormat="1" ht="17.25">
      <c r="B124" s="340"/>
      <c r="C124" s="340"/>
      <c r="D124" s="339"/>
      <c r="E124" s="339"/>
      <c r="F124" s="322"/>
      <c r="G124" s="322"/>
      <c r="H124" s="322"/>
      <c r="I124" s="322"/>
      <c r="J124" s="322"/>
      <c r="K124" s="211"/>
      <c r="L124" s="328"/>
    </row>
    <row r="125" spans="2:12" s="334" customFormat="1" ht="17.25">
      <c r="B125" s="340"/>
      <c r="C125" s="340"/>
      <c r="D125" s="339"/>
      <c r="E125" s="339"/>
      <c r="F125" s="322"/>
      <c r="G125" s="322"/>
      <c r="H125" s="322"/>
      <c r="I125" s="322"/>
      <c r="J125" s="322"/>
      <c r="K125" s="211"/>
      <c r="L125" s="328"/>
    </row>
    <row r="126" spans="2:12" s="334" customFormat="1" ht="17.25">
      <c r="B126" s="340"/>
      <c r="C126" s="340"/>
      <c r="D126" s="339"/>
      <c r="E126" s="339"/>
      <c r="F126" s="322"/>
      <c r="G126" s="322"/>
      <c r="H126" s="322"/>
      <c r="I126" s="322"/>
      <c r="J126" s="322"/>
      <c r="K126" s="211"/>
      <c r="L126" s="328"/>
    </row>
    <row r="127" spans="2:12" s="334" customFormat="1" ht="17.25">
      <c r="B127" s="340"/>
      <c r="C127" s="340"/>
      <c r="D127" s="339"/>
      <c r="E127" s="339"/>
      <c r="F127" s="322"/>
      <c r="G127" s="322"/>
      <c r="H127" s="322"/>
      <c r="I127" s="322"/>
      <c r="J127" s="322"/>
      <c r="K127" s="211"/>
      <c r="L127" s="328"/>
    </row>
    <row r="128" spans="2:12" s="334" customFormat="1" ht="17.25">
      <c r="B128" s="340"/>
      <c r="C128" s="340"/>
      <c r="D128" s="339"/>
      <c r="E128" s="339"/>
      <c r="F128" s="322"/>
      <c r="G128" s="322"/>
      <c r="H128" s="322"/>
      <c r="I128" s="322"/>
      <c r="J128" s="322"/>
      <c r="K128" s="211"/>
      <c r="L128" s="328"/>
    </row>
    <row r="129" spans="2:12" s="334" customFormat="1" ht="17.25">
      <c r="B129" s="340"/>
      <c r="C129" s="340"/>
      <c r="D129" s="339"/>
      <c r="E129" s="339"/>
      <c r="F129" s="322"/>
      <c r="G129" s="322"/>
      <c r="H129" s="322"/>
      <c r="I129" s="322"/>
      <c r="J129" s="322"/>
      <c r="K129" s="211"/>
      <c r="L129" s="328"/>
    </row>
    <row r="130" spans="2:12" s="334" customFormat="1" ht="17.25">
      <c r="B130" s="340"/>
      <c r="C130" s="340"/>
      <c r="D130" s="339"/>
      <c r="E130" s="339"/>
      <c r="F130" s="322"/>
      <c r="G130" s="322"/>
      <c r="H130" s="322"/>
      <c r="I130" s="322"/>
      <c r="J130" s="322"/>
      <c r="K130" s="211"/>
      <c r="L130" s="328"/>
    </row>
    <row r="131" spans="2:12" s="334" customFormat="1" ht="17.25">
      <c r="B131" s="340"/>
      <c r="C131" s="340"/>
      <c r="D131" s="339"/>
      <c r="E131" s="339"/>
      <c r="F131" s="322"/>
      <c r="G131" s="322"/>
      <c r="H131" s="322"/>
      <c r="I131" s="322"/>
      <c r="J131" s="322"/>
      <c r="K131" s="211"/>
      <c r="L131" s="328"/>
    </row>
    <row r="132" spans="2:12" s="334" customFormat="1" ht="17.25">
      <c r="B132" s="340"/>
      <c r="C132" s="340"/>
      <c r="D132" s="339"/>
      <c r="E132" s="339"/>
      <c r="F132" s="322"/>
      <c r="G132" s="322"/>
      <c r="H132" s="322"/>
      <c r="I132" s="322"/>
      <c r="J132" s="322"/>
      <c r="K132" s="211"/>
      <c r="L132" s="328"/>
    </row>
    <row r="133" spans="2:12" s="334" customFormat="1" ht="17.25">
      <c r="B133" s="340"/>
      <c r="C133" s="340"/>
      <c r="D133" s="339"/>
      <c r="E133" s="339"/>
      <c r="F133" s="322"/>
      <c r="G133" s="322"/>
      <c r="H133" s="322"/>
      <c r="I133" s="322"/>
      <c r="J133" s="322"/>
      <c r="K133" s="211"/>
      <c r="L133" s="328"/>
    </row>
    <row r="134" spans="2:12" s="334" customFormat="1" ht="17.25">
      <c r="B134" s="340"/>
      <c r="C134" s="340"/>
      <c r="D134" s="339"/>
      <c r="E134" s="339"/>
      <c r="F134" s="322"/>
      <c r="G134" s="322"/>
      <c r="H134" s="322"/>
      <c r="I134" s="322"/>
      <c r="J134" s="322"/>
      <c r="K134" s="211"/>
      <c r="L134" s="328"/>
    </row>
    <row r="135" spans="2:12" s="334" customFormat="1" ht="17.25">
      <c r="B135" s="340"/>
      <c r="C135" s="340"/>
      <c r="D135" s="339"/>
      <c r="E135" s="339"/>
      <c r="F135" s="322"/>
      <c r="G135" s="322"/>
      <c r="H135" s="322"/>
      <c r="I135" s="322"/>
      <c r="J135" s="322"/>
      <c r="K135" s="211"/>
      <c r="L135" s="328"/>
    </row>
    <row r="136" spans="2:12" s="334" customFormat="1" ht="17.25">
      <c r="B136" s="340"/>
      <c r="C136" s="340"/>
      <c r="D136" s="339"/>
      <c r="E136" s="339"/>
      <c r="F136" s="322"/>
      <c r="G136" s="322"/>
      <c r="H136" s="322"/>
      <c r="I136" s="322"/>
      <c r="J136" s="322"/>
      <c r="K136" s="211"/>
      <c r="L136" s="328"/>
    </row>
    <row r="137" spans="2:12" s="334" customFormat="1" ht="17.25">
      <c r="B137" s="340"/>
      <c r="C137" s="340"/>
      <c r="D137" s="339"/>
      <c r="E137" s="339"/>
      <c r="F137" s="322"/>
      <c r="G137" s="322"/>
      <c r="H137" s="322"/>
      <c r="I137" s="322"/>
      <c r="J137" s="322"/>
      <c r="K137" s="211"/>
      <c r="L137" s="328"/>
    </row>
    <row r="138" spans="2:12" s="334" customFormat="1" ht="17.25">
      <c r="B138" s="340"/>
      <c r="C138" s="340"/>
      <c r="D138" s="339"/>
      <c r="E138" s="339"/>
      <c r="F138" s="322"/>
      <c r="G138" s="322"/>
      <c r="H138" s="322"/>
      <c r="I138" s="322"/>
      <c r="J138" s="322"/>
      <c r="K138" s="211"/>
      <c r="L138" s="328"/>
    </row>
    <row r="139" spans="2:12" s="334" customFormat="1" ht="17.25">
      <c r="B139" s="340"/>
      <c r="C139" s="340"/>
      <c r="D139" s="339"/>
      <c r="E139" s="339"/>
      <c r="F139" s="322"/>
      <c r="G139" s="322"/>
      <c r="H139" s="322"/>
      <c r="I139" s="322"/>
      <c r="J139" s="322"/>
      <c r="K139" s="211"/>
      <c r="L139" s="328"/>
    </row>
    <row r="140" spans="2:12" s="334" customFormat="1" ht="17.25">
      <c r="B140" s="340"/>
      <c r="C140" s="340"/>
      <c r="D140" s="339"/>
      <c r="E140" s="339"/>
      <c r="F140" s="322"/>
      <c r="G140" s="322"/>
      <c r="H140" s="322"/>
      <c r="I140" s="322"/>
      <c r="J140" s="322"/>
      <c r="K140" s="211"/>
      <c r="L140" s="328"/>
    </row>
    <row r="141" spans="2:12" s="334" customFormat="1" ht="17.25">
      <c r="B141" s="340"/>
      <c r="C141" s="340"/>
      <c r="D141" s="339"/>
      <c r="E141" s="339"/>
      <c r="F141" s="322"/>
      <c r="G141" s="322"/>
      <c r="H141" s="322"/>
      <c r="I141" s="322"/>
      <c r="J141" s="322"/>
      <c r="K141" s="211"/>
      <c r="L141" s="328"/>
    </row>
    <row r="142" spans="2:12" s="334" customFormat="1" ht="17.25">
      <c r="B142" s="340"/>
      <c r="C142" s="340"/>
      <c r="D142" s="339"/>
      <c r="E142" s="339"/>
      <c r="F142" s="322"/>
      <c r="G142" s="322"/>
      <c r="H142" s="322"/>
      <c r="I142" s="322"/>
      <c r="J142" s="322"/>
      <c r="K142" s="211"/>
      <c r="L142" s="328"/>
    </row>
    <row r="143" spans="2:12" s="334" customFormat="1" ht="17.25">
      <c r="B143" s="340"/>
      <c r="C143" s="340"/>
      <c r="D143" s="339"/>
      <c r="E143" s="339"/>
      <c r="F143" s="322"/>
      <c r="G143" s="322"/>
      <c r="H143" s="322"/>
      <c r="I143" s="322"/>
      <c r="J143" s="322"/>
      <c r="K143" s="211"/>
      <c r="L143" s="328"/>
    </row>
    <row r="144" spans="2:12" s="334" customFormat="1" ht="17.25">
      <c r="B144" s="340"/>
      <c r="C144" s="340"/>
      <c r="D144" s="339"/>
      <c r="E144" s="339"/>
      <c r="F144" s="322"/>
      <c r="G144" s="322"/>
      <c r="H144" s="322"/>
      <c r="I144" s="322"/>
      <c r="J144" s="322"/>
      <c r="K144" s="211"/>
      <c r="L144" s="328"/>
    </row>
    <row r="145" spans="2:12" s="334" customFormat="1" ht="17.25">
      <c r="B145" s="340"/>
      <c r="C145" s="340"/>
      <c r="D145" s="339"/>
      <c r="E145" s="339"/>
      <c r="F145" s="322"/>
      <c r="G145" s="322"/>
      <c r="H145" s="322"/>
      <c r="I145" s="322"/>
      <c r="J145" s="322"/>
      <c r="K145" s="211"/>
      <c r="L145" s="328"/>
    </row>
    <row r="146" spans="2:12" s="334" customFormat="1" ht="17.25">
      <c r="B146" s="340"/>
      <c r="C146" s="340"/>
      <c r="D146" s="339"/>
      <c r="E146" s="339"/>
      <c r="F146" s="322"/>
      <c r="G146" s="322"/>
      <c r="H146" s="322"/>
      <c r="I146" s="322"/>
      <c r="J146" s="322"/>
      <c r="K146" s="211"/>
      <c r="L146" s="328"/>
    </row>
    <row r="147" spans="2:12" s="334" customFormat="1" ht="17.25">
      <c r="B147" s="340"/>
      <c r="C147" s="340"/>
      <c r="D147" s="339"/>
      <c r="E147" s="339"/>
      <c r="F147" s="322"/>
      <c r="G147" s="322"/>
      <c r="H147" s="322"/>
      <c r="I147" s="322"/>
      <c r="J147" s="322"/>
      <c r="K147" s="211"/>
      <c r="L147" s="328"/>
    </row>
    <row r="148" spans="2:12" s="334" customFormat="1" ht="17.25">
      <c r="B148" s="340"/>
      <c r="C148" s="340"/>
      <c r="D148" s="339"/>
      <c r="E148" s="339"/>
      <c r="F148" s="322"/>
      <c r="G148" s="322"/>
      <c r="H148" s="322"/>
      <c r="I148" s="322"/>
      <c r="J148" s="322"/>
      <c r="K148" s="211"/>
      <c r="L148" s="328"/>
    </row>
    <row r="149" spans="2:12" s="334" customFormat="1" ht="17.25">
      <c r="B149" s="340"/>
      <c r="C149" s="340"/>
      <c r="D149" s="339"/>
      <c r="E149" s="339"/>
      <c r="F149" s="322"/>
      <c r="G149" s="322"/>
      <c r="H149" s="322"/>
      <c r="I149" s="322"/>
      <c r="J149" s="322"/>
      <c r="K149" s="211"/>
      <c r="L149" s="328"/>
    </row>
    <row r="150" spans="2:12" s="334" customFormat="1" ht="17.25">
      <c r="B150" s="340"/>
      <c r="C150" s="340"/>
      <c r="D150" s="339"/>
      <c r="E150" s="339"/>
      <c r="F150" s="322"/>
      <c r="G150" s="322"/>
      <c r="H150" s="322"/>
      <c r="I150" s="322"/>
      <c r="J150" s="322"/>
      <c r="K150" s="211"/>
      <c r="L150" s="328"/>
    </row>
    <row r="151" spans="2:12" s="334" customFormat="1" ht="17.25">
      <c r="B151" s="340"/>
      <c r="C151" s="340"/>
      <c r="D151" s="339"/>
      <c r="E151" s="339"/>
      <c r="F151" s="322"/>
      <c r="G151" s="322"/>
      <c r="H151" s="322"/>
      <c r="I151" s="322"/>
      <c r="J151" s="322"/>
      <c r="K151" s="211"/>
      <c r="L151" s="328"/>
    </row>
    <row r="152" spans="2:12" s="334" customFormat="1" ht="17.25">
      <c r="B152" s="340"/>
      <c r="C152" s="340"/>
      <c r="D152" s="339"/>
      <c r="E152" s="339"/>
      <c r="F152" s="322"/>
      <c r="G152" s="322"/>
      <c r="H152" s="322"/>
      <c r="I152" s="322"/>
      <c r="J152" s="322"/>
      <c r="K152" s="211"/>
      <c r="L152" s="328"/>
    </row>
    <row r="153" spans="2:12" s="334" customFormat="1" ht="17.25">
      <c r="B153" s="340"/>
      <c r="C153" s="340"/>
      <c r="D153" s="339"/>
      <c r="E153" s="339"/>
      <c r="F153" s="322"/>
      <c r="G153" s="322"/>
      <c r="H153" s="322"/>
      <c r="I153" s="322"/>
      <c r="J153" s="322"/>
      <c r="K153" s="211"/>
      <c r="L153" s="328"/>
    </row>
    <row r="154" spans="2:12" s="334" customFormat="1" ht="17.25">
      <c r="B154" s="340"/>
      <c r="C154" s="340"/>
      <c r="D154" s="339"/>
      <c r="E154" s="339"/>
      <c r="F154" s="322"/>
      <c r="G154" s="322"/>
      <c r="H154" s="322"/>
      <c r="I154" s="322"/>
      <c r="J154" s="322"/>
      <c r="K154" s="211"/>
      <c r="L154" s="328"/>
    </row>
    <row r="155" spans="2:12" s="334" customFormat="1" ht="17.25">
      <c r="B155" s="323"/>
      <c r="C155" s="323"/>
      <c r="D155" s="341"/>
      <c r="E155" s="341"/>
      <c r="F155" s="323"/>
      <c r="G155" s="323"/>
      <c r="H155" s="323"/>
      <c r="I155" s="323"/>
      <c r="J155" s="323"/>
      <c r="K155" s="211"/>
      <c r="L155" s="328"/>
    </row>
    <row r="156" spans="2:12" s="334" customFormat="1" ht="17.25">
      <c r="B156" s="323"/>
      <c r="C156" s="323"/>
      <c r="D156" s="341"/>
      <c r="E156" s="341"/>
      <c r="F156" s="323"/>
      <c r="G156" s="323"/>
      <c r="H156" s="323"/>
      <c r="I156" s="323"/>
      <c r="J156" s="323"/>
      <c r="K156" s="211"/>
      <c r="L156" s="328"/>
    </row>
    <row r="157" spans="2:12" s="334" customFormat="1" ht="17.25">
      <c r="B157" s="323"/>
      <c r="C157" s="323"/>
      <c r="D157" s="341"/>
      <c r="E157" s="341"/>
      <c r="F157" s="323"/>
      <c r="G157" s="323"/>
      <c r="H157" s="323"/>
      <c r="I157" s="323"/>
      <c r="J157" s="323"/>
      <c r="K157" s="211"/>
      <c r="L157" s="328"/>
    </row>
    <row r="158" spans="2:12" s="334" customFormat="1" ht="17.25">
      <c r="B158" s="323"/>
      <c r="C158" s="323"/>
      <c r="D158" s="341"/>
      <c r="E158" s="341"/>
      <c r="F158" s="323"/>
      <c r="G158" s="323"/>
      <c r="H158" s="323"/>
      <c r="I158" s="323"/>
      <c r="J158" s="323"/>
      <c r="K158" s="211"/>
      <c r="L158" s="328"/>
    </row>
    <row r="159" spans="2:12" s="334" customFormat="1" ht="17.25">
      <c r="B159" s="323"/>
      <c r="C159" s="323"/>
      <c r="D159" s="341"/>
      <c r="E159" s="341"/>
      <c r="F159" s="323"/>
      <c r="G159" s="323"/>
      <c r="H159" s="323"/>
      <c r="I159" s="323"/>
      <c r="J159" s="323"/>
      <c r="K159" s="211"/>
      <c r="L159" s="328"/>
    </row>
    <row r="160" spans="2:12" s="334" customFormat="1" ht="17.25">
      <c r="B160" s="323"/>
      <c r="C160" s="323"/>
      <c r="D160" s="341"/>
      <c r="E160" s="341"/>
      <c r="F160" s="323"/>
      <c r="G160" s="323"/>
      <c r="H160" s="323"/>
      <c r="I160" s="323"/>
      <c r="J160" s="323"/>
      <c r="K160" s="211"/>
      <c r="L160" s="328"/>
    </row>
    <row r="161" spans="2:12" s="334" customFormat="1" ht="17.25">
      <c r="B161" s="323"/>
      <c r="C161" s="323"/>
      <c r="D161" s="341"/>
      <c r="E161" s="341"/>
      <c r="F161" s="323"/>
      <c r="G161" s="323"/>
      <c r="H161" s="323"/>
      <c r="I161" s="323"/>
      <c r="J161" s="323"/>
      <c r="K161" s="211"/>
      <c r="L161" s="328"/>
    </row>
    <row r="162" spans="2:12" s="334" customFormat="1" ht="17.25">
      <c r="B162" s="323"/>
      <c r="C162" s="323"/>
      <c r="D162" s="341"/>
      <c r="E162" s="341"/>
      <c r="F162" s="323"/>
      <c r="G162" s="323"/>
      <c r="H162" s="323"/>
      <c r="I162" s="323"/>
      <c r="J162" s="323"/>
      <c r="K162" s="211"/>
      <c r="L162" s="328"/>
    </row>
    <row r="163" spans="2:12" s="334" customFormat="1" ht="17.25">
      <c r="B163" s="323"/>
      <c r="C163" s="323"/>
      <c r="D163" s="341"/>
      <c r="E163" s="341"/>
      <c r="F163" s="323"/>
      <c r="G163" s="323"/>
      <c r="H163" s="323"/>
      <c r="I163" s="323"/>
      <c r="J163" s="323"/>
      <c r="K163" s="211"/>
      <c r="L163" s="328"/>
    </row>
    <row r="164" spans="2:12" s="334" customFormat="1" ht="17.25">
      <c r="B164" s="323"/>
      <c r="C164" s="323"/>
      <c r="D164" s="341"/>
      <c r="E164" s="341"/>
      <c r="F164" s="323"/>
      <c r="G164" s="323"/>
      <c r="H164" s="323"/>
      <c r="I164" s="323"/>
      <c r="J164" s="323"/>
      <c r="K164" s="211"/>
      <c r="L164" s="328"/>
    </row>
    <row r="165" spans="2:12" s="334" customFormat="1" ht="17.25">
      <c r="B165" s="323"/>
      <c r="C165" s="323"/>
      <c r="D165" s="341"/>
      <c r="E165" s="341"/>
      <c r="F165" s="323"/>
      <c r="G165" s="323"/>
      <c r="H165" s="323"/>
      <c r="I165" s="323"/>
      <c r="J165" s="323"/>
      <c r="K165" s="211"/>
      <c r="L165" s="328"/>
    </row>
    <row r="166" spans="2:12" s="334" customFormat="1" ht="17.25">
      <c r="B166" s="323"/>
      <c r="C166" s="323"/>
      <c r="D166" s="341"/>
      <c r="E166" s="341"/>
      <c r="F166" s="323"/>
      <c r="G166" s="323"/>
      <c r="H166" s="323"/>
      <c r="I166" s="323"/>
      <c r="J166" s="323"/>
      <c r="K166" s="211"/>
      <c r="L166" s="328"/>
    </row>
    <row r="167" spans="2:12" s="334" customFormat="1" ht="17.25">
      <c r="B167" s="323"/>
      <c r="C167" s="323"/>
      <c r="D167" s="341"/>
      <c r="E167" s="341"/>
      <c r="F167" s="323"/>
      <c r="G167" s="323"/>
      <c r="H167" s="323"/>
      <c r="I167" s="323"/>
      <c r="J167" s="323"/>
      <c r="K167" s="211"/>
      <c r="L167" s="328"/>
    </row>
    <row r="168" spans="2:12" s="334" customFormat="1" ht="17.25">
      <c r="B168" s="323"/>
      <c r="C168" s="323"/>
      <c r="D168" s="341"/>
      <c r="E168" s="341"/>
      <c r="F168" s="323"/>
      <c r="G168" s="323"/>
      <c r="H168" s="323"/>
      <c r="I168" s="323"/>
      <c r="J168" s="323"/>
      <c r="K168" s="211"/>
      <c r="L168" s="328"/>
    </row>
    <row r="169" spans="2:12" s="334" customFormat="1" ht="17.25">
      <c r="B169" s="323"/>
      <c r="C169" s="323"/>
      <c r="D169" s="341"/>
      <c r="E169" s="341"/>
      <c r="F169" s="323"/>
      <c r="G169" s="323"/>
      <c r="H169" s="323"/>
      <c r="I169" s="323"/>
      <c r="J169" s="323"/>
      <c r="K169" s="211"/>
      <c r="L169" s="328"/>
    </row>
    <row r="170" spans="2:12" s="334" customFormat="1" ht="17.25">
      <c r="B170" s="323"/>
      <c r="C170" s="323"/>
      <c r="D170" s="341"/>
      <c r="E170" s="341"/>
      <c r="F170" s="323"/>
      <c r="G170" s="323"/>
      <c r="H170" s="323"/>
      <c r="I170" s="323"/>
      <c r="J170" s="323"/>
      <c r="K170" s="211"/>
      <c r="L170" s="328"/>
    </row>
    <row r="171" spans="2:12" s="334" customFormat="1" ht="17.25">
      <c r="B171" s="323"/>
      <c r="C171" s="323"/>
      <c r="D171" s="341"/>
      <c r="E171" s="341"/>
      <c r="F171" s="323"/>
      <c r="G171" s="323"/>
      <c r="H171" s="323"/>
      <c r="I171" s="323"/>
      <c r="J171" s="323"/>
      <c r="K171" s="211"/>
      <c r="L171" s="328"/>
    </row>
    <row r="172" spans="2:12" s="334" customFormat="1" ht="17.25">
      <c r="B172" s="323"/>
      <c r="C172" s="323"/>
      <c r="D172" s="341"/>
      <c r="E172" s="341"/>
      <c r="F172" s="323"/>
      <c r="G172" s="323"/>
      <c r="H172" s="323"/>
      <c r="I172" s="323"/>
      <c r="J172" s="323"/>
      <c r="K172" s="211"/>
      <c r="L172" s="328"/>
    </row>
    <row r="173" spans="2:12" s="334" customFormat="1" ht="17.25">
      <c r="B173" s="323"/>
      <c r="C173" s="323"/>
      <c r="D173" s="341"/>
      <c r="E173" s="341"/>
      <c r="F173" s="323"/>
      <c r="G173" s="323"/>
      <c r="H173" s="323"/>
      <c r="I173" s="323"/>
      <c r="J173" s="323"/>
      <c r="K173" s="211"/>
      <c r="L173" s="328"/>
    </row>
    <row r="174" spans="2:12" s="334" customFormat="1" ht="17.25">
      <c r="B174" s="323"/>
      <c r="C174" s="323"/>
      <c r="D174" s="341"/>
      <c r="E174" s="341"/>
      <c r="F174" s="323"/>
      <c r="G174" s="323"/>
      <c r="H174" s="323"/>
      <c r="I174" s="323"/>
      <c r="J174" s="323"/>
      <c r="K174" s="211"/>
      <c r="L174" s="328"/>
    </row>
    <row r="175" spans="2:12" s="334" customFormat="1" ht="17.25">
      <c r="B175" s="323"/>
      <c r="C175" s="323"/>
      <c r="D175" s="341"/>
      <c r="E175" s="341"/>
      <c r="F175" s="323"/>
      <c r="G175" s="323"/>
      <c r="H175" s="323"/>
      <c r="I175" s="323"/>
      <c r="J175" s="323"/>
      <c r="K175" s="211"/>
      <c r="L175" s="328"/>
    </row>
    <row r="176" spans="2:12" s="334" customFormat="1" ht="17.25">
      <c r="B176" s="323"/>
      <c r="C176" s="323"/>
      <c r="D176" s="341"/>
      <c r="E176" s="341"/>
      <c r="F176" s="323"/>
      <c r="G176" s="323"/>
      <c r="H176" s="323"/>
      <c r="I176" s="323"/>
      <c r="J176" s="323"/>
      <c r="K176" s="211"/>
      <c r="L176" s="328"/>
    </row>
    <row r="177" spans="2:12" s="334" customFormat="1" ht="17.25">
      <c r="B177" s="323"/>
      <c r="C177" s="323"/>
      <c r="D177" s="341"/>
      <c r="E177" s="341"/>
      <c r="F177" s="323"/>
      <c r="G177" s="323"/>
      <c r="H177" s="323"/>
      <c r="I177" s="323"/>
      <c r="J177" s="323"/>
      <c r="K177" s="211"/>
      <c r="L177" s="328"/>
    </row>
    <row r="178" spans="2:12" s="334" customFormat="1" ht="17.25">
      <c r="B178" s="323"/>
      <c r="C178" s="323"/>
      <c r="D178" s="341"/>
      <c r="E178" s="341"/>
      <c r="F178" s="323"/>
      <c r="G178" s="323"/>
      <c r="H178" s="323"/>
      <c r="I178" s="323"/>
      <c r="J178" s="323"/>
      <c r="K178" s="211"/>
      <c r="L178" s="328"/>
    </row>
    <row r="179" spans="2:12" s="334" customFormat="1" ht="17.25">
      <c r="B179" s="323"/>
      <c r="C179" s="323"/>
      <c r="D179" s="341"/>
      <c r="E179" s="341"/>
      <c r="F179" s="323"/>
      <c r="G179" s="323"/>
      <c r="H179" s="323"/>
      <c r="I179" s="323"/>
      <c r="J179" s="323"/>
      <c r="K179" s="211"/>
      <c r="L179" s="328"/>
    </row>
    <row r="180" spans="2:12" s="334" customFormat="1" ht="17.25">
      <c r="B180" s="323"/>
      <c r="C180" s="323"/>
      <c r="D180" s="341"/>
      <c r="E180" s="341"/>
      <c r="F180" s="323"/>
      <c r="G180" s="323"/>
      <c r="H180" s="323"/>
      <c r="I180" s="323"/>
      <c r="J180" s="323"/>
      <c r="K180" s="211"/>
      <c r="L180" s="328"/>
    </row>
    <row r="181" spans="2:12" s="334" customFormat="1" ht="17.25">
      <c r="B181" s="323"/>
      <c r="C181" s="323"/>
      <c r="D181" s="341"/>
      <c r="E181" s="341"/>
      <c r="F181" s="323"/>
      <c r="G181" s="323"/>
      <c r="H181" s="323"/>
      <c r="I181" s="323"/>
      <c r="J181" s="323"/>
      <c r="K181" s="211"/>
      <c r="L181" s="328"/>
    </row>
    <row r="182" spans="2:12" s="334" customFormat="1" ht="17.25">
      <c r="B182" s="323"/>
      <c r="C182" s="323"/>
      <c r="D182" s="341"/>
      <c r="E182" s="341"/>
      <c r="F182" s="323"/>
      <c r="G182" s="323"/>
      <c r="H182" s="323"/>
      <c r="I182" s="323"/>
      <c r="J182" s="323"/>
      <c r="K182" s="211"/>
      <c r="L182" s="328"/>
    </row>
    <row r="183" spans="2:12" s="334" customFormat="1" ht="17.25">
      <c r="B183" s="323"/>
      <c r="C183" s="323"/>
      <c r="D183" s="341"/>
      <c r="E183" s="341"/>
      <c r="F183" s="323"/>
      <c r="G183" s="323"/>
      <c r="H183" s="323"/>
      <c r="I183" s="323"/>
      <c r="J183" s="323"/>
      <c r="K183" s="211"/>
      <c r="L183" s="328"/>
    </row>
    <row r="184" spans="2:12" s="334" customFormat="1" ht="17.25">
      <c r="B184" s="323"/>
      <c r="C184" s="323"/>
      <c r="D184" s="341"/>
      <c r="E184" s="341"/>
      <c r="F184" s="323"/>
      <c r="G184" s="323"/>
      <c r="H184" s="323"/>
      <c r="I184" s="323"/>
      <c r="J184" s="323"/>
      <c r="K184" s="211"/>
      <c r="L184" s="328"/>
    </row>
    <row r="185" spans="2:12" s="334" customFormat="1" ht="17.25">
      <c r="B185" s="323"/>
      <c r="C185" s="323"/>
      <c r="D185" s="341"/>
      <c r="E185" s="341"/>
      <c r="F185" s="323"/>
      <c r="G185" s="323"/>
      <c r="H185" s="323"/>
      <c r="I185" s="323"/>
      <c r="J185" s="323"/>
      <c r="K185" s="211"/>
      <c r="L185" s="328"/>
    </row>
    <row r="186" spans="2:12" s="334" customFormat="1" ht="17.25">
      <c r="B186" s="323"/>
      <c r="C186" s="323"/>
      <c r="D186" s="341"/>
      <c r="E186" s="341"/>
      <c r="F186" s="323"/>
      <c r="G186" s="323"/>
      <c r="H186" s="323"/>
      <c r="I186" s="323"/>
      <c r="J186" s="323"/>
      <c r="K186" s="211"/>
      <c r="L186" s="328"/>
    </row>
    <row r="187" spans="2:12" s="334" customFormat="1" ht="17.25">
      <c r="B187" s="323"/>
      <c r="C187" s="323"/>
      <c r="D187" s="341"/>
      <c r="E187" s="341"/>
      <c r="F187" s="323"/>
      <c r="G187" s="323"/>
      <c r="H187" s="323"/>
      <c r="I187" s="323"/>
      <c r="J187" s="323"/>
      <c r="K187" s="211"/>
      <c r="L187" s="328"/>
    </row>
    <row r="188" spans="2:12" s="334" customFormat="1" ht="17.25">
      <c r="B188" s="323"/>
      <c r="C188" s="323"/>
      <c r="D188" s="341"/>
      <c r="E188" s="341"/>
      <c r="F188" s="323"/>
      <c r="G188" s="323"/>
      <c r="H188" s="323"/>
      <c r="I188" s="323"/>
      <c r="J188" s="323"/>
      <c r="K188" s="211"/>
      <c r="L188" s="328"/>
    </row>
    <row r="189" spans="2:12" s="334" customFormat="1" ht="17.25">
      <c r="B189" s="323"/>
      <c r="C189" s="323"/>
      <c r="D189" s="341"/>
      <c r="E189" s="341"/>
      <c r="F189" s="323"/>
      <c r="G189" s="323"/>
      <c r="H189" s="323"/>
      <c r="I189" s="323"/>
      <c r="J189" s="323"/>
      <c r="K189" s="211"/>
      <c r="L189" s="328"/>
    </row>
    <row r="190" spans="2:12" s="334" customFormat="1" ht="17.25">
      <c r="B190" s="323"/>
      <c r="C190" s="323"/>
      <c r="D190" s="341"/>
      <c r="E190" s="341"/>
      <c r="F190" s="323"/>
      <c r="G190" s="323"/>
      <c r="H190" s="323"/>
      <c r="I190" s="323"/>
      <c r="J190" s="323"/>
      <c r="K190" s="211"/>
      <c r="L190" s="328"/>
    </row>
    <row r="191" spans="2:12" s="334" customFormat="1" ht="17.25">
      <c r="B191" s="323"/>
      <c r="C191" s="323"/>
      <c r="D191" s="341"/>
      <c r="E191" s="341"/>
      <c r="F191" s="323"/>
      <c r="G191" s="323"/>
      <c r="H191" s="323"/>
      <c r="I191" s="323"/>
      <c r="J191" s="323"/>
      <c r="K191" s="211"/>
      <c r="L191" s="328"/>
    </row>
    <row r="192" spans="1:12" s="346" customFormat="1" ht="17.25">
      <c r="A192" s="342"/>
      <c r="B192" s="343"/>
      <c r="C192" s="324"/>
      <c r="D192" s="344"/>
      <c r="E192" s="344"/>
      <c r="F192" s="324"/>
      <c r="G192" s="324"/>
      <c r="H192" s="324"/>
      <c r="I192" s="324"/>
      <c r="J192" s="324"/>
      <c r="K192" s="116"/>
      <c r="L192" s="345"/>
    </row>
    <row r="193" spans="1:12" s="346" customFormat="1" ht="17.25">
      <c r="A193" s="342"/>
      <c r="B193" s="343"/>
      <c r="C193" s="324"/>
      <c r="D193" s="344"/>
      <c r="E193" s="344"/>
      <c r="F193" s="324"/>
      <c r="G193" s="324"/>
      <c r="H193" s="324"/>
      <c r="I193" s="324"/>
      <c r="J193" s="324"/>
      <c r="K193" s="116"/>
      <c r="L193" s="345"/>
    </row>
    <row r="194" spans="1:12" s="346" customFormat="1" ht="17.25">
      <c r="A194" s="342"/>
      <c r="B194" s="343"/>
      <c r="C194" s="324"/>
      <c r="D194" s="344"/>
      <c r="E194" s="344"/>
      <c r="F194" s="324"/>
      <c r="G194" s="324"/>
      <c r="H194" s="324"/>
      <c r="I194" s="324"/>
      <c r="J194" s="324"/>
      <c r="K194" s="116"/>
      <c r="L194" s="345"/>
    </row>
    <row r="195" spans="1:12" s="346" customFormat="1" ht="17.25">
      <c r="A195" s="342"/>
      <c r="B195" s="343"/>
      <c r="C195" s="324"/>
      <c r="D195" s="344"/>
      <c r="E195" s="344"/>
      <c r="F195" s="324"/>
      <c r="G195" s="324"/>
      <c r="H195" s="324"/>
      <c r="I195" s="324"/>
      <c r="J195" s="324"/>
      <c r="K195" s="116"/>
      <c r="L195" s="345"/>
    </row>
    <row r="196" spans="1:12" s="346" customFormat="1" ht="17.25">
      <c r="A196" s="342"/>
      <c r="B196" s="343"/>
      <c r="C196" s="324"/>
      <c r="D196" s="344"/>
      <c r="E196" s="344"/>
      <c r="F196" s="324"/>
      <c r="G196" s="324"/>
      <c r="H196" s="324"/>
      <c r="I196" s="324"/>
      <c r="J196" s="324"/>
      <c r="K196" s="116"/>
      <c r="L196" s="345"/>
    </row>
    <row r="197" spans="1:12" s="346" customFormat="1" ht="17.25">
      <c r="A197" s="342"/>
      <c r="B197" s="343"/>
      <c r="C197" s="324"/>
      <c r="D197" s="344"/>
      <c r="E197" s="344"/>
      <c r="F197" s="324"/>
      <c r="G197" s="324"/>
      <c r="H197" s="324"/>
      <c r="I197" s="324"/>
      <c r="J197" s="324"/>
      <c r="K197" s="116"/>
      <c r="L197" s="345"/>
    </row>
    <row r="198" spans="1:12" s="346" customFormat="1" ht="17.25">
      <c r="A198" s="342"/>
      <c r="B198" s="343"/>
      <c r="C198" s="324"/>
      <c r="D198" s="344"/>
      <c r="E198" s="344"/>
      <c r="F198" s="324"/>
      <c r="G198" s="324"/>
      <c r="H198" s="324"/>
      <c r="I198" s="324"/>
      <c r="J198" s="324"/>
      <c r="K198" s="116"/>
      <c r="L198" s="345"/>
    </row>
    <row r="199" spans="1:12" s="346" customFormat="1" ht="17.25">
      <c r="A199" s="342"/>
      <c r="B199" s="343"/>
      <c r="C199" s="324"/>
      <c r="D199" s="344"/>
      <c r="E199" s="344"/>
      <c r="F199" s="324"/>
      <c r="G199" s="324"/>
      <c r="H199" s="324"/>
      <c r="I199" s="324"/>
      <c r="J199" s="324"/>
      <c r="K199" s="116"/>
      <c r="L199" s="345"/>
    </row>
    <row r="200" spans="1:12" s="346" customFormat="1" ht="17.25">
      <c r="A200" s="342"/>
      <c r="B200" s="343"/>
      <c r="C200" s="324"/>
      <c r="D200" s="344"/>
      <c r="E200" s="344"/>
      <c r="F200" s="324"/>
      <c r="G200" s="324"/>
      <c r="H200" s="324"/>
      <c r="I200" s="324"/>
      <c r="J200" s="324"/>
      <c r="K200" s="116"/>
      <c r="L200" s="345"/>
    </row>
    <row r="201" spans="1:12" s="346" customFormat="1" ht="17.25">
      <c r="A201" s="342"/>
      <c r="B201" s="343"/>
      <c r="C201" s="324"/>
      <c r="D201" s="344"/>
      <c r="E201" s="344"/>
      <c r="F201" s="324"/>
      <c r="G201" s="324"/>
      <c r="H201" s="324"/>
      <c r="I201" s="324"/>
      <c r="J201" s="324"/>
      <c r="K201" s="116"/>
      <c r="L201" s="345"/>
    </row>
    <row r="202" spans="1:12" s="346" customFormat="1" ht="17.25">
      <c r="A202" s="342"/>
      <c r="B202" s="343"/>
      <c r="C202" s="324"/>
      <c r="D202" s="344"/>
      <c r="E202" s="344"/>
      <c r="F202" s="324"/>
      <c r="G202" s="324"/>
      <c r="H202" s="324"/>
      <c r="I202" s="324"/>
      <c r="J202" s="324"/>
      <c r="K202" s="116"/>
      <c r="L202" s="345"/>
    </row>
    <row r="203" spans="1:12" s="346" customFormat="1" ht="17.25">
      <c r="A203" s="342"/>
      <c r="B203" s="343"/>
      <c r="C203" s="324"/>
      <c r="D203" s="344"/>
      <c r="E203" s="344"/>
      <c r="F203" s="324"/>
      <c r="G203" s="324"/>
      <c r="H203" s="324"/>
      <c r="I203" s="324"/>
      <c r="J203" s="324"/>
      <c r="K203" s="116"/>
      <c r="L203" s="345"/>
    </row>
    <row r="204" spans="1:12" s="346" customFormat="1" ht="17.25">
      <c r="A204" s="342"/>
      <c r="B204" s="343"/>
      <c r="C204" s="324"/>
      <c r="D204" s="344"/>
      <c r="E204" s="344"/>
      <c r="F204" s="324"/>
      <c r="G204" s="324"/>
      <c r="H204" s="324"/>
      <c r="I204" s="324"/>
      <c r="J204" s="324"/>
      <c r="K204" s="116"/>
      <c r="L204" s="345"/>
    </row>
    <row r="205" spans="1:12" s="346" customFormat="1" ht="17.25">
      <c r="A205" s="342"/>
      <c r="B205" s="343"/>
      <c r="C205" s="324"/>
      <c r="D205" s="344"/>
      <c r="E205" s="344"/>
      <c r="F205" s="324"/>
      <c r="G205" s="324"/>
      <c r="H205" s="324"/>
      <c r="I205" s="324"/>
      <c r="J205" s="324"/>
      <c r="K205" s="116"/>
      <c r="L205" s="345"/>
    </row>
    <row r="206" spans="1:12" s="346" customFormat="1" ht="17.25">
      <c r="A206" s="342"/>
      <c r="B206" s="343"/>
      <c r="C206" s="324"/>
      <c r="D206" s="344"/>
      <c r="E206" s="344"/>
      <c r="F206" s="324"/>
      <c r="G206" s="324"/>
      <c r="H206" s="324"/>
      <c r="I206" s="324"/>
      <c r="J206" s="324"/>
      <c r="K206" s="116"/>
      <c r="L206" s="345"/>
    </row>
    <row r="207" spans="1:12" s="346" customFormat="1" ht="17.25">
      <c r="A207" s="342"/>
      <c r="B207" s="343"/>
      <c r="C207" s="324"/>
      <c r="D207" s="344"/>
      <c r="E207" s="344"/>
      <c r="F207" s="324"/>
      <c r="G207" s="324"/>
      <c r="H207" s="324"/>
      <c r="I207" s="324"/>
      <c r="J207" s="324"/>
      <c r="K207" s="116"/>
      <c r="L207" s="345"/>
    </row>
    <row r="208" spans="1:12" s="346" customFormat="1" ht="17.25">
      <c r="A208" s="342"/>
      <c r="B208" s="343"/>
      <c r="C208" s="324"/>
      <c r="D208" s="344"/>
      <c r="E208" s="344"/>
      <c r="F208" s="324"/>
      <c r="G208" s="324"/>
      <c r="H208" s="324"/>
      <c r="I208" s="324"/>
      <c r="J208" s="324"/>
      <c r="K208" s="116"/>
      <c r="L208" s="345"/>
    </row>
    <row r="209" spans="1:12" s="346" customFormat="1" ht="17.25">
      <c r="A209" s="342"/>
      <c r="B209" s="343"/>
      <c r="C209" s="324"/>
      <c r="D209" s="344"/>
      <c r="E209" s="344"/>
      <c r="F209" s="324"/>
      <c r="G209" s="324"/>
      <c r="H209" s="324"/>
      <c r="I209" s="324"/>
      <c r="J209" s="324"/>
      <c r="K209" s="116"/>
      <c r="L209" s="345"/>
    </row>
    <row r="210" spans="1:12" s="66" customFormat="1" ht="17.25">
      <c r="A210" s="67"/>
      <c r="B210" s="68"/>
      <c r="C210" s="69"/>
      <c r="D210" s="70"/>
      <c r="E210" s="70"/>
      <c r="F210" s="324"/>
      <c r="G210" s="69"/>
      <c r="H210" s="69"/>
      <c r="I210" s="69"/>
      <c r="J210" s="69"/>
      <c r="K210" s="116"/>
      <c r="L210" s="140"/>
    </row>
    <row r="211" spans="1:12" s="66" customFormat="1" ht="17.25">
      <c r="A211" s="67"/>
      <c r="B211" s="68"/>
      <c r="C211" s="69"/>
      <c r="D211" s="70"/>
      <c r="E211" s="70"/>
      <c r="F211" s="324"/>
      <c r="G211" s="69"/>
      <c r="H211" s="69"/>
      <c r="I211" s="69"/>
      <c r="J211" s="69"/>
      <c r="K211" s="116"/>
      <c r="L211" s="140"/>
    </row>
    <row r="212" spans="1:12" s="66" customFormat="1" ht="17.25">
      <c r="A212" s="67"/>
      <c r="B212" s="68"/>
      <c r="C212" s="69"/>
      <c r="D212" s="70"/>
      <c r="E212" s="70"/>
      <c r="F212" s="324"/>
      <c r="G212" s="69"/>
      <c r="H212" s="69"/>
      <c r="I212" s="69"/>
      <c r="J212" s="69"/>
      <c r="K212" s="116"/>
      <c r="L212" s="140"/>
    </row>
    <row r="213" spans="1:12" s="66" customFormat="1" ht="17.25">
      <c r="A213" s="67"/>
      <c r="B213" s="68"/>
      <c r="C213" s="69"/>
      <c r="D213" s="70"/>
      <c r="E213" s="70"/>
      <c r="F213" s="324"/>
      <c r="G213" s="69"/>
      <c r="H213" s="69"/>
      <c r="I213" s="69"/>
      <c r="J213" s="69"/>
      <c r="K213" s="116"/>
      <c r="L213" s="140"/>
    </row>
    <row r="214" spans="1:12" s="66" customFormat="1" ht="17.25">
      <c r="A214" s="67"/>
      <c r="B214" s="68"/>
      <c r="C214" s="69"/>
      <c r="D214" s="70"/>
      <c r="E214" s="70"/>
      <c r="F214" s="324"/>
      <c r="G214" s="69"/>
      <c r="H214" s="69"/>
      <c r="I214" s="69"/>
      <c r="J214" s="69"/>
      <c r="K214" s="116"/>
      <c r="L214" s="140"/>
    </row>
    <row r="215" spans="1:12" s="66" customFormat="1" ht="17.25">
      <c r="A215" s="67"/>
      <c r="B215" s="68"/>
      <c r="C215" s="69"/>
      <c r="D215" s="70"/>
      <c r="E215" s="70"/>
      <c r="F215" s="324"/>
      <c r="G215" s="69"/>
      <c r="H215" s="69"/>
      <c r="I215" s="69"/>
      <c r="J215" s="69"/>
      <c r="K215" s="116"/>
      <c r="L215" s="140"/>
    </row>
    <row r="216" spans="1:12" s="25" customFormat="1" ht="17.25">
      <c r="A216" s="26"/>
      <c r="B216" s="51"/>
      <c r="C216" s="27"/>
      <c r="D216" s="28"/>
      <c r="E216" s="28"/>
      <c r="F216" s="324"/>
      <c r="G216" s="27"/>
      <c r="H216" s="27"/>
      <c r="I216" s="27"/>
      <c r="J216" s="27"/>
      <c r="K216" s="116"/>
      <c r="L216" s="140"/>
    </row>
    <row r="217" spans="5:12" ht="17.25">
      <c r="E217" s="1"/>
      <c r="L217" s="140"/>
    </row>
    <row r="218" spans="5:12" ht="17.25">
      <c r="E218" s="1"/>
      <c r="L218" s="140"/>
    </row>
    <row r="219" spans="5:12" ht="17.25">
      <c r="E219" s="1"/>
      <c r="L219" s="140"/>
    </row>
    <row r="220" spans="5:12" ht="17.25">
      <c r="E220" s="1"/>
      <c r="L220" s="140"/>
    </row>
    <row r="221" spans="5:12" ht="17.25">
      <c r="E221" s="1"/>
      <c r="L221" s="140"/>
    </row>
    <row r="222" spans="5:12" ht="17.25">
      <c r="E222" s="1"/>
      <c r="L222" s="140"/>
    </row>
    <row r="223" spans="5:12" ht="17.25">
      <c r="E223" s="1"/>
      <c r="L223" s="140"/>
    </row>
    <row r="224" spans="5:12" ht="17.25">
      <c r="E224" s="1"/>
      <c r="L224" s="140"/>
    </row>
    <row r="225" spans="5:12" ht="17.25">
      <c r="E225" s="1"/>
      <c r="L225" s="140"/>
    </row>
    <row r="226" spans="5:12" ht="17.25">
      <c r="E226" s="1"/>
      <c r="L226" s="140"/>
    </row>
    <row r="227" spans="5:12" ht="17.25">
      <c r="E227" s="1"/>
      <c r="L227" s="140"/>
    </row>
    <row r="228" spans="5:12" ht="17.25">
      <c r="E228" s="1"/>
      <c r="L228" s="140"/>
    </row>
    <row r="229" spans="5:12" ht="17.25">
      <c r="E229" s="1"/>
      <c r="L229" s="140"/>
    </row>
    <row r="230" spans="5:12" ht="17.25">
      <c r="E230" s="1"/>
      <c r="L230" s="140"/>
    </row>
    <row r="231" spans="5:12" ht="17.25">
      <c r="E231" s="1"/>
      <c r="L231" s="140"/>
    </row>
    <row r="232" spans="5:12" ht="17.25">
      <c r="E232" s="1"/>
      <c r="L232" s="140"/>
    </row>
    <row r="233" spans="5:12" ht="17.25">
      <c r="E233" s="1"/>
      <c r="L233" s="140"/>
    </row>
    <row r="234" spans="5:12" ht="17.25">
      <c r="E234" s="1"/>
      <c r="L234" s="140"/>
    </row>
    <row r="235" spans="5:12" ht="17.25">
      <c r="E235" s="1"/>
      <c r="L235" s="140"/>
    </row>
    <row r="236" spans="5:12" ht="17.25">
      <c r="E236" s="1"/>
      <c r="L236" s="140"/>
    </row>
    <row r="237" spans="5:12" ht="17.25">
      <c r="E237" s="1"/>
      <c r="L237" s="140"/>
    </row>
    <row r="238" spans="5:12" ht="17.25">
      <c r="E238" s="1"/>
      <c r="L238" s="140"/>
    </row>
    <row r="239" spans="5:12" ht="17.25">
      <c r="E239" s="1"/>
      <c r="L239" s="140"/>
    </row>
    <row r="240" spans="5:12" ht="17.25">
      <c r="E240" s="1"/>
      <c r="L240" s="140"/>
    </row>
    <row r="241" spans="5:12" ht="17.25">
      <c r="E241" s="1"/>
      <c r="L241" s="140"/>
    </row>
    <row r="242" spans="5:12" ht="17.25">
      <c r="E242" s="1"/>
      <c r="L242" s="140"/>
    </row>
    <row r="243" spans="5:12" ht="17.25">
      <c r="E243" s="1"/>
      <c r="L243" s="140"/>
    </row>
    <row r="244" spans="5:12" ht="17.25">
      <c r="E244" s="1"/>
      <c r="L244" s="140"/>
    </row>
    <row r="245" spans="5:12" ht="17.25">
      <c r="E245" s="1"/>
      <c r="L245" s="140"/>
    </row>
    <row r="246" spans="5:12" ht="17.25">
      <c r="E246" s="1"/>
      <c r="L246" s="140"/>
    </row>
    <row r="247" spans="5:12" ht="17.25">
      <c r="E247" s="1"/>
      <c r="L247" s="140"/>
    </row>
    <row r="248" spans="5:12" ht="17.25">
      <c r="E248" s="1"/>
      <c r="L248" s="140"/>
    </row>
    <row r="249" spans="5:12" ht="17.25">
      <c r="E249" s="1"/>
      <c r="L249" s="140"/>
    </row>
    <row r="250" spans="5:12" ht="17.25">
      <c r="E250" s="1"/>
      <c r="L250" s="140"/>
    </row>
    <row r="251" spans="5:12" ht="17.25">
      <c r="E251" s="1"/>
      <c r="L251" s="140"/>
    </row>
    <row r="252" spans="5:12" ht="17.25">
      <c r="E252" s="1"/>
      <c r="L252" s="140"/>
    </row>
    <row r="253" spans="5:12" ht="17.25">
      <c r="E253" s="1"/>
      <c r="L253" s="140"/>
    </row>
    <row r="254" spans="5:12" ht="17.25">
      <c r="E254" s="1"/>
      <c r="L254" s="140"/>
    </row>
    <row r="255" spans="5:12" ht="17.25">
      <c r="E255" s="1"/>
      <c r="L255" s="140"/>
    </row>
    <row r="256" spans="5:12" ht="17.25">
      <c r="E256" s="1"/>
      <c r="L256" s="140"/>
    </row>
    <row r="257" spans="5:12" ht="17.25">
      <c r="E257" s="1"/>
      <c r="L257" s="140"/>
    </row>
    <row r="258" spans="5:12" ht="17.25">
      <c r="E258" s="1"/>
      <c r="L258" s="140"/>
    </row>
    <row r="259" spans="5:12" ht="17.25">
      <c r="E259" s="1"/>
      <c r="L259" s="140"/>
    </row>
    <row r="260" spans="5:12" ht="17.25">
      <c r="E260" s="1"/>
      <c r="L260" s="140"/>
    </row>
    <row r="261" spans="5:12" ht="17.25">
      <c r="E261" s="1"/>
      <c r="L261" s="140"/>
    </row>
    <row r="262" spans="5:12" ht="17.25">
      <c r="E262" s="1"/>
      <c r="L262" s="140"/>
    </row>
    <row r="263" spans="5:12" ht="17.25">
      <c r="E263" s="1"/>
      <c r="L263" s="140"/>
    </row>
    <row r="264" spans="5:12" ht="17.25">
      <c r="E264" s="1"/>
      <c r="L264" s="140"/>
    </row>
    <row r="265" spans="5:12" ht="17.25">
      <c r="E265" s="1"/>
      <c r="L265" s="140"/>
    </row>
    <row r="266" spans="5:12" ht="17.25">
      <c r="E266" s="1"/>
      <c r="L266" s="140"/>
    </row>
    <row r="267" spans="5:12" ht="17.25">
      <c r="E267" s="1"/>
      <c r="L267" s="140"/>
    </row>
    <row r="268" spans="5:12" ht="17.25">
      <c r="E268" s="1"/>
      <c r="L268" s="140"/>
    </row>
    <row r="269" spans="5:12" ht="17.25">
      <c r="E269" s="1"/>
      <c r="L269" s="140"/>
    </row>
    <row r="270" spans="5:12" ht="17.25">
      <c r="E270" s="1"/>
      <c r="L270" s="140"/>
    </row>
    <row r="271" spans="5:12" ht="17.25">
      <c r="E271" s="1"/>
      <c r="L271" s="140"/>
    </row>
    <row r="272" spans="5:12" ht="17.25">
      <c r="E272" s="1"/>
      <c r="L272" s="140"/>
    </row>
    <row r="273" spans="5:12" ht="17.25">
      <c r="E273" s="1"/>
      <c r="L273" s="140"/>
    </row>
    <row r="274" spans="5:12" ht="17.25">
      <c r="E274" s="1"/>
      <c r="L274" s="140"/>
    </row>
    <row r="275" spans="5:12" ht="17.25">
      <c r="E275" s="1"/>
      <c r="L275" s="140"/>
    </row>
    <row r="276" spans="5:12" ht="17.25">
      <c r="E276" s="1"/>
      <c r="L276" s="140"/>
    </row>
    <row r="277" spans="5:12" ht="17.25">
      <c r="E277" s="1"/>
      <c r="L277" s="140"/>
    </row>
    <row r="278" spans="5:12" ht="17.25">
      <c r="E278" s="1"/>
      <c r="L278" s="140"/>
    </row>
    <row r="279" spans="5:12" ht="17.25">
      <c r="E279" s="1"/>
      <c r="L279" s="140"/>
    </row>
    <row r="280" spans="5:12" ht="17.25">
      <c r="E280" s="1"/>
      <c r="L280" s="140"/>
    </row>
    <row r="281" spans="5:12" ht="17.25">
      <c r="E281" s="1"/>
      <c r="L281" s="140"/>
    </row>
    <row r="282" spans="5:12" ht="17.25">
      <c r="E282" s="1"/>
      <c r="L282" s="140"/>
    </row>
    <row r="283" spans="5:12" ht="17.25">
      <c r="E283" s="1"/>
      <c r="L283" s="140"/>
    </row>
    <row r="284" spans="5:12" ht="17.25">
      <c r="E284" s="1"/>
      <c r="L284" s="140"/>
    </row>
    <row r="285" spans="5:12" ht="17.25">
      <c r="E285" s="1"/>
      <c r="L285" s="140"/>
    </row>
    <row r="286" spans="5:12" ht="17.25">
      <c r="E286" s="1"/>
      <c r="L286" s="140"/>
    </row>
    <row r="287" spans="5:12" ht="17.25">
      <c r="E287" s="1"/>
      <c r="L287" s="140"/>
    </row>
    <row r="288" spans="5:12" ht="17.25">
      <c r="E288" s="1"/>
      <c r="L288" s="140"/>
    </row>
    <row r="289" spans="5:12" ht="17.25">
      <c r="E289" s="1"/>
      <c r="L289" s="140"/>
    </row>
    <row r="290" spans="5:12" ht="17.25">
      <c r="E290" s="1"/>
      <c r="L290" s="140"/>
    </row>
    <row r="291" spans="5:12" ht="17.25">
      <c r="E291" s="1"/>
      <c r="L291" s="140"/>
    </row>
    <row r="292" spans="5:12" ht="17.25">
      <c r="E292" s="1"/>
      <c r="L292" s="140"/>
    </row>
    <row r="293" spans="5:12" ht="17.25">
      <c r="E293" s="1"/>
      <c r="L293" s="140"/>
    </row>
    <row r="294" spans="5:12" ht="17.25">
      <c r="E294" s="1"/>
      <c r="L294" s="140"/>
    </row>
    <row r="295" spans="5:12" ht="17.25">
      <c r="E295" s="1"/>
      <c r="L295" s="140"/>
    </row>
    <row r="296" spans="5:12" ht="17.25">
      <c r="E296" s="1"/>
      <c r="L296" s="140"/>
    </row>
    <row r="297" spans="5:12" ht="17.25">
      <c r="E297" s="1"/>
      <c r="L297" s="140"/>
    </row>
    <row r="298" spans="5:12" ht="17.25">
      <c r="E298" s="1"/>
      <c r="L298" s="140"/>
    </row>
    <row r="299" spans="5:12" ht="17.25">
      <c r="E299" s="1"/>
      <c r="L299" s="140"/>
    </row>
    <row r="300" spans="5:12" ht="17.25">
      <c r="E300" s="1"/>
      <c r="L300" s="140"/>
    </row>
    <row r="301" spans="5:12" ht="17.25">
      <c r="E301" s="1"/>
      <c r="L301" s="140"/>
    </row>
    <row r="302" spans="5:12" ht="17.25">
      <c r="E302" s="1"/>
      <c r="L302" s="140"/>
    </row>
    <row r="303" spans="5:12" ht="17.25">
      <c r="E303" s="1"/>
      <c r="L303" s="140"/>
    </row>
    <row r="304" spans="5:12" ht="17.25">
      <c r="E304" s="1"/>
      <c r="L304" s="140"/>
    </row>
    <row r="305" spans="5:12" ht="17.25">
      <c r="E305" s="1"/>
      <c r="L305" s="140"/>
    </row>
    <row r="306" spans="5:12" ht="17.25">
      <c r="E306" s="1"/>
      <c r="L306" s="140"/>
    </row>
    <row r="307" spans="5:12" ht="17.25">
      <c r="E307" s="1"/>
      <c r="L307" s="140"/>
    </row>
    <row r="308" spans="5:12" ht="17.25">
      <c r="E308" s="1"/>
      <c r="L308" s="140"/>
    </row>
    <row r="309" spans="5:12" ht="17.25">
      <c r="E309" s="1"/>
      <c r="L309" s="140"/>
    </row>
    <row r="310" spans="5:12" ht="17.25">
      <c r="E310" s="1"/>
      <c r="L310" s="140"/>
    </row>
    <row r="311" ht="17.25">
      <c r="E311" s="1"/>
    </row>
    <row r="312" ht="17.25">
      <c r="E312" s="1"/>
    </row>
    <row r="313" ht="17.25">
      <c r="E313" s="1"/>
    </row>
    <row r="314" ht="17.25">
      <c r="E314" s="1"/>
    </row>
    <row r="315" ht="17.25">
      <c r="E315" s="1"/>
    </row>
    <row r="316" ht="17.25">
      <c r="E316" s="1"/>
    </row>
    <row r="317" ht="17.25">
      <c r="E317" s="1"/>
    </row>
    <row r="318" ht="17.25">
      <c r="E318" s="1"/>
    </row>
    <row r="319" ht="17.25">
      <c r="E319" s="1"/>
    </row>
    <row r="320" ht="17.25">
      <c r="E320" s="1"/>
    </row>
    <row r="321" ht="17.25">
      <c r="E321" s="1"/>
    </row>
    <row r="322" ht="17.25">
      <c r="E322" s="1"/>
    </row>
    <row r="323" ht="17.25">
      <c r="E323" s="1"/>
    </row>
    <row r="324" ht="17.25">
      <c r="E324" s="1"/>
    </row>
    <row r="325" ht="17.25">
      <c r="E325" s="1"/>
    </row>
    <row r="326" ht="17.25">
      <c r="E326" s="1"/>
    </row>
    <row r="327" ht="17.25">
      <c r="E327" s="1"/>
    </row>
    <row r="328" ht="17.25">
      <c r="E328" s="1"/>
    </row>
    <row r="329" ht="17.25">
      <c r="E329" s="1"/>
    </row>
    <row r="330" ht="17.25">
      <c r="E330" s="1"/>
    </row>
    <row r="331" ht="17.25">
      <c r="E331" s="1"/>
    </row>
    <row r="332" ht="17.25">
      <c r="E332" s="1"/>
    </row>
    <row r="333" ht="17.25">
      <c r="E333" s="1"/>
    </row>
    <row r="334" ht="17.25">
      <c r="E334" s="1"/>
    </row>
    <row r="335" ht="17.25">
      <c r="E335" s="1"/>
    </row>
    <row r="336" ht="17.25">
      <c r="E336" s="1"/>
    </row>
    <row r="337" ht="17.25">
      <c r="E337" s="1"/>
    </row>
    <row r="338" ht="17.25">
      <c r="E338" s="1"/>
    </row>
    <row r="339" ht="17.25">
      <c r="E339" s="1"/>
    </row>
    <row r="340" ht="17.25">
      <c r="E340" s="1"/>
    </row>
    <row r="341" ht="17.25">
      <c r="E341" s="1"/>
    </row>
    <row r="342" ht="17.25">
      <c r="E342" s="1"/>
    </row>
    <row r="343" ht="17.25">
      <c r="E343" s="1"/>
    </row>
    <row r="344" ht="17.25">
      <c r="E344" s="1"/>
    </row>
    <row r="345" ht="17.25">
      <c r="E345" s="1"/>
    </row>
    <row r="346" ht="17.25">
      <c r="E346" s="1"/>
    </row>
    <row r="347" ht="17.25">
      <c r="E347" s="1"/>
    </row>
    <row r="348" ht="17.25">
      <c r="E348" s="1"/>
    </row>
    <row r="349" ht="17.25">
      <c r="E349" s="1"/>
    </row>
    <row r="350" ht="17.25">
      <c r="E350" s="1"/>
    </row>
    <row r="351" ht="17.25">
      <c r="E351" s="1"/>
    </row>
    <row r="352" ht="17.25">
      <c r="E352" s="1"/>
    </row>
    <row r="353" ht="17.25">
      <c r="E353" s="1"/>
    </row>
    <row r="354" ht="17.25">
      <c r="E354" s="1"/>
    </row>
    <row r="355" ht="17.25">
      <c r="E355" s="1"/>
    </row>
    <row r="356" ht="17.25">
      <c r="E356" s="1"/>
    </row>
    <row r="357" ht="17.25">
      <c r="E357" s="1"/>
    </row>
    <row r="358" ht="17.25">
      <c r="E358" s="1"/>
    </row>
    <row r="359" ht="17.25">
      <c r="E359" s="1"/>
    </row>
    <row r="360" ht="17.25">
      <c r="E360" s="1"/>
    </row>
    <row r="361" ht="17.25">
      <c r="E361" s="1"/>
    </row>
    <row r="362" ht="17.25">
      <c r="E362" s="1"/>
    </row>
    <row r="363" ht="17.25">
      <c r="E363" s="1"/>
    </row>
    <row r="364" ht="17.25">
      <c r="E364" s="1"/>
    </row>
    <row r="365" ht="17.25">
      <c r="E365" s="1"/>
    </row>
    <row r="366" ht="17.25">
      <c r="E366" s="1"/>
    </row>
    <row r="367" ht="17.25">
      <c r="E367" s="1"/>
    </row>
    <row r="368" ht="17.25">
      <c r="E368" s="1"/>
    </row>
    <row r="369" ht="17.25">
      <c r="E369" s="1"/>
    </row>
    <row r="370" ht="17.25">
      <c r="E370" s="1"/>
    </row>
    <row r="371" ht="17.25">
      <c r="E371" s="1"/>
    </row>
    <row r="372" ht="17.25">
      <c r="E372" s="1"/>
    </row>
    <row r="373" ht="17.25">
      <c r="E373" s="1"/>
    </row>
    <row r="374" ht="17.25">
      <c r="E374" s="1"/>
    </row>
    <row r="375" ht="17.25">
      <c r="E375" s="1"/>
    </row>
    <row r="376" ht="17.25">
      <c r="E376" s="1"/>
    </row>
    <row r="377" ht="17.25">
      <c r="E377" s="1"/>
    </row>
    <row r="378" ht="17.25">
      <c r="E378" s="1"/>
    </row>
    <row r="379" ht="17.25">
      <c r="E379" s="1"/>
    </row>
    <row r="380" ht="17.25">
      <c r="E380" s="1"/>
    </row>
    <row r="381" ht="17.25">
      <c r="E381" s="1"/>
    </row>
    <row r="382" ht="17.25">
      <c r="E382" s="1"/>
    </row>
    <row r="383" ht="17.25">
      <c r="E383" s="1"/>
    </row>
    <row r="384" ht="17.25">
      <c r="E384" s="1"/>
    </row>
    <row r="385" ht="17.25">
      <c r="E385" s="1"/>
    </row>
    <row r="386" ht="17.25">
      <c r="E386" s="1"/>
    </row>
    <row r="387" ht="17.25">
      <c r="E387" s="1"/>
    </row>
    <row r="388" ht="17.25">
      <c r="E388" s="1"/>
    </row>
    <row r="389" ht="17.25">
      <c r="E389" s="1"/>
    </row>
    <row r="390" ht="17.25">
      <c r="E390" s="1"/>
    </row>
    <row r="391" ht="17.25">
      <c r="E391" s="1"/>
    </row>
    <row r="392" ht="17.25">
      <c r="E392" s="1"/>
    </row>
    <row r="393" ht="17.25">
      <c r="E393" s="1"/>
    </row>
    <row r="394" ht="17.25">
      <c r="E394" s="1"/>
    </row>
    <row r="395" ht="17.25">
      <c r="E395" s="1"/>
    </row>
    <row r="396" ht="17.25">
      <c r="E396" s="1"/>
    </row>
    <row r="397" ht="17.25">
      <c r="E397" s="1"/>
    </row>
    <row r="398" ht="17.25">
      <c r="E398" s="1"/>
    </row>
    <row r="399" ht="17.25">
      <c r="E399" s="1"/>
    </row>
    <row r="400" ht="17.25">
      <c r="E400" s="1"/>
    </row>
    <row r="401" ht="17.25">
      <c r="E401" s="1"/>
    </row>
    <row r="402" ht="17.25">
      <c r="E402" s="1"/>
    </row>
    <row r="403" ht="17.25">
      <c r="E403" s="1"/>
    </row>
    <row r="404" ht="17.25">
      <c r="E404" s="1"/>
    </row>
    <row r="405" ht="17.25">
      <c r="E405" s="1"/>
    </row>
    <row r="406" ht="17.25">
      <c r="E406" s="1"/>
    </row>
    <row r="407" ht="17.25">
      <c r="E407" s="1"/>
    </row>
    <row r="408" ht="17.25">
      <c r="E408" s="1"/>
    </row>
    <row r="409" ht="17.25">
      <c r="E409" s="1"/>
    </row>
    <row r="410" ht="17.25">
      <c r="E410" s="1"/>
    </row>
    <row r="411" ht="17.25">
      <c r="E411" s="1"/>
    </row>
    <row r="412" ht="17.25">
      <c r="E412" s="1"/>
    </row>
    <row r="413" ht="17.25">
      <c r="E413" s="1"/>
    </row>
    <row r="414" ht="17.25">
      <c r="E414" s="1"/>
    </row>
    <row r="415" ht="17.25">
      <c r="E415" s="1"/>
    </row>
    <row r="416" ht="17.25">
      <c r="E416" s="1"/>
    </row>
    <row r="417" ht="17.25">
      <c r="E417" s="1"/>
    </row>
    <row r="418" ht="17.25">
      <c r="E418" s="1"/>
    </row>
    <row r="419" ht="17.25">
      <c r="E419" s="1"/>
    </row>
    <row r="420" ht="17.25">
      <c r="E420" s="1"/>
    </row>
    <row r="421" ht="17.25">
      <c r="E421" s="1"/>
    </row>
    <row r="422" ht="17.25">
      <c r="E422" s="1"/>
    </row>
    <row r="423" ht="17.25">
      <c r="E423" s="1"/>
    </row>
    <row r="424" ht="17.25">
      <c r="E424" s="1"/>
    </row>
    <row r="425" ht="17.25">
      <c r="E425" s="1"/>
    </row>
    <row r="426" ht="17.25">
      <c r="E426" s="1"/>
    </row>
    <row r="427" ht="17.25">
      <c r="E427" s="1"/>
    </row>
    <row r="428" ht="17.25">
      <c r="E428" s="1"/>
    </row>
  </sheetData>
  <sheetProtection/>
  <mergeCells count="23">
    <mergeCell ref="A6:B6"/>
    <mergeCell ref="A7:B7"/>
    <mergeCell ref="L25:L26"/>
    <mergeCell ref="L17:L18"/>
    <mergeCell ref="L42:L43"/>
    <mergeCell ref="L23:L24"/>
    <mergeCell ref="A9:A10"/>
    <mergeCell ref="B9:B10"/>
    <mergeCell ref="C9:C10"/>
    <mergeCell ref="D9:D10"/>
    <mergeCell ref="E9:E10"/>
    <mergeCell ref="K20:K22"/>
    <mergeCell ref="C5:I5"/>
    <mergeCell ref="D8:I8"/>
    <mergeCell ref="K75:K76"/>
    <mergeCell ref="C4:I4"/>
    <mergeCell ref="K35:K36"/>
    <mergeCell ref="G2:I2"/>
    <mergeCell ref="G3:I3"/>
    <mergeCell ref="F9:F10"/>
    <mergeCell ref="G9:G10"/>
    <mergeCell ref="H9:H10"/>
    <mergeCell ref="I9:J9"/>
  </mergeCells>
  <printOptions horizontalCentered="1"/>
  <pageMargins left="0.1968503937007874" right="0.1968503937007874" top="0.5" bottom="0.23" header="0.3937007874015748" footer="0.1968503937007874"/>
  <pageSetup fitToHeight="50" horizontalDpi="600" verticalDpi="600" orientation="landscape" paperSize="9" scale="43" r:id="rId1"/>
  <headerFooter alignWithMargins="0">
    <oddFooter>&amp;C&amp;P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u0203</dc:creator>
  <cp:keywords/>
  <dc:description/>
  <cp:lastModifiedBy>користувач</cp:lastModifiedBy>
  <cp:lastPrinted>2019-12-16T12:50:38Z</cp:lastPrinted>
  <dcterms:created xsi:type="dcterms:W3CDTF">2006-01-10T10:10:12Z</dcterms:created>
  <dcterms:modified xsi:type="dcterms:W3CDTF">2019-12-16T12:52:33Z</dcterms:modified>
  <cp:category/>
  <cp:version/>
  <cp:contentType/>
  <cp:contentStatus/>
</cp:coreProperties>
</file>